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drawings/drawing3.xml" ContentType="application/vnd.openxmlformats-officedocument.drawing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drawings/drawing4.xml" ContentType="application/vnd.openxmlformats-officedocument.drawing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drawings/drawing5.xml" ContentType="application/vnd.openxmlformats-officedocument.drawing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6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drawings/drawing7.xml" ContentType="application/vnd.openxmlformats-officedocument.drawing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8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drawings/drawing9.xml" ContentType="application/vnd.openxmlformats-officedocument.drawing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drawings/drawing10.xml" ContentType="application/vnd.openxmlformats-officedocument.drawing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11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12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13.xml" ContentType="application/vnd.openxmlformats-officedocument.drawing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drawings/drawing14.xml" ContentType="application/vnd.openxmlformats-officedocument.drawing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drawings/drawing15.xml" ContentType="application/vnd.openxmlformats-officedocument.drawing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6.xml" ContentType="application/vnd.openxmlformats-officedocument.drawing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drawings/drawing17.xml" ContentType="application/vnd.openxmlformats-officedocument.drawing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drawings/drawing18.xml" ContentType="application/vnd.openxmlformats-officedocument.drawing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drawings/drawing19.xml" ContentType="application/vnd.openxmlformats-officedocument.drawing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drawings/drawing20.xml" ContentType="application/vnd.openxmlformats-officedocument.drawing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drawings/drawing21.xml" ContentType="application/vnd.openxmlformats-officedocument.drawing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drawings/drawing22.xml" ContentType="application/vnd.openxmlformats-officedocument.drawing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23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drawings/drawing24.xml" ContentType="application/vnd.openxmlformats-officedocument.drawing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drawings/drawing25.xml" ContentType="application/vnd.openxmlformats-officedocument.drawing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drawings/drawing26.xml" ContentType="application/vnd.openxmlformats-officedocument.drawing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drawings/drawing27.xml" ContentType="application/vnd.openxmlformats-officedocument.drawing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drawings/drawing28.xml" ContentType="application/vnd.openxmlformats-officedocument.drawing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drawings/drawing29.xml" ContentType="application/vnd.openxmlformats-officedocument.drawing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drawings/drawing30.xml" ContentType="application/vnd.openxmlformats-officedocument.drawing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drawings/drawing31.xml" ContentType="application/vnd.openxmlformats-officedocument.drawing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drawings/drawing32.xml" ContentType="application/vnd.openxmlformats-officedocument.drawing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drawings/drawing33.xml" ContentType="application/vnd.openxmlformats-officedocument.drawing+xml"/>
  <Override PartName="/xl/charts/chart66.xml" ContentType="application/vnd.openxmlformats-officedocument.drawingml.chart+xml"/>
  <Override PartName="/xl/charts/chart67.xml" ContentType="application/vnd.openxmlformats-officedocument.drawingml.chart+xml"/>
  <Override PartName="/xl/drawings/drawing34.xml" ContentType="application/vnd.openxmlformats-officedocument.drawing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drawings/drawing35.xml" ContentType="application/vnd.openxmlformats-officedocument.drawing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drawings/drawing36.xml" ContentType="application/vnd.openxmlformats-officedocument.drawing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drawings/drawing37.xml" ContentType="application/vnd.openxmlformats-officedocument.drawing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drawings/drawing38.xml" ContentType="application/vnd.openxmlformats-officedocument.drawing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39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drawings/drawing40.xml" ContentType="application/vnd.openxmlformats-officedocument.drawing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drawings/drawing41.xml" ContentType="application/vnd.openxmlformats-officedocument.drawing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drawings/drawing42.xml" ContentType="application/vnd.openxmlformats-officedocument.drawing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drawings/drawing43.xml" ContentType="application/vnd.openxmlformats-officedocument.drawing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drawings/drawing44.xml" ContentType="application/vnd.openxmlformats-officedocument.drawing+xml"/>
  <Override PartName="/xl/charts/chart88.xml" ContentType="application/vnd.openxmlformats-officedocument.drawingml.chart+xml"/>
  <Override PartName="/xl/charts/chart89.xml" ContentType="application/vnd.openxmlformats-officedocument.drawingml.chart+xml"/>
  <Override PartName="/xl/drawings/drawing45.xml" ContentType="application/vnd.openxmlformats-officedocument.drawing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drawings/drawing46.xml" ContentType="application/vnd.openxmlformats-officedocument.drawing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drawings/drawing47.xml" ContentType="application/vnd.openxmlformats-officedocument.drawing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drawings/drawing48.xml" ContentType="application/vnd.openxmlformats-officedocument.drawing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drawings/drawing49.xml" ContentType="application/vnd.openxmlformats-officedocument.drawing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50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drawings/drawing51.xml" ContentType="application/vnd.openxmlformats-officedocument.drawing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drawings/drawing52.xml" ContentType="application/vnd.openxmlformats-officedocument.drawing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drawings/drawing53.xml" ContentType="application/vnd.openxmlformats-officedocument.drawing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drawings/drawing54.xml" ContentType="application/vnd.openxmlformats-officedocument.drawing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drawings/drawing55.xml" ContentType="application/vnd.openxmlformats-officedocument.drawing+xml"/>
  <Override PartName="/xl/charts/chart110.xml" ContentType="application/vnd.openxmlformats-officedocument.drawingml.chart+xml"/>
  <Override PartName="/xl/charts/chart111.xml" ContentType="application/vnd.openxmlformats-officedocument.drawingml.chart+xml"/>
  <Override PartName="/xl/drawings/drawing56.xml" ContentType="application/vnd.openxmlformats-officedocument.drawing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drawings/drawing57.xml" ContentType="application/vnd.openxmlformats-officedocument.drawing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drawings/drawing58.xml" ContentType="application/vnd.openxmlformats-officedocument.drawing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drawings/drawing59.xml" ContentType="application/vnd.openxmlformats-officedocument.drawing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drawings/drawing60.xml" ContentType="application/vnd.openxmlformats-officedocument.drawing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61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drawings/drawing62.xml" ContentType="application/vnd.openxmlformats-officedocument.drawing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drawings/drawing63.xml" ContentType="application/vnd.openxmlformats-officedocument.drawing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drawings/drawing64.xml" ContentType="application/vnd.openxmlformats-officedocument.drawing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drawings/drawing65.xml" ContentType="application/vnd.openxmlformats-officedocument.drawing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drawings/drawing66.xml" ContentType="application/vnd.openxmlformats-officedocument.drawing+xml"/>
  <Override PartName="/xl/charts/chart132.xml" ContentType="application/vnd.openxmlformats-officedocument.drawingml.chart+xml"/>
  <Override PartName="/xl/charts/chart133.xml" ContentType="application/vnd.openxmlformats-officedocument.drawingml.chart+xml"/>
  <Override PartName="/xl/drawings/drawing67.xml" ContentType="application/vnd.openxmlformats-officedocument.drawing+xml"/>
  <Override PartName="/xl/charts/chart134.xml" ContentType="application/vnd.openxmlformats-officedocument.drawingml.chart+xml"/>
  <Override PartName="/xl/charts/chart135.xml" ContentType="application/vnd.openxmlformats-officedocument.drawingml.chart+xml"/>
  <Override PartName="/xl/drawings/drawing68.xml" ContentType="application/vnd.openxmlformats-officedocument.drawing+xml"/>
  <Override PartName="/xl/charts/chart136.xml" ContentType="application/vnd.openxmlformats-officedocument.drawingml.chart+xml"/>
  <Override PartName="/xl/charts/chart137.xml" ContentType="application/vnd.openxmlformats-officedocument.drawingml.chart+xml"/>
  <Override PartName="/xl/drawings/drawing69.xml" ContentType="application/vnd.openxmlformats-officedocument.drawing+xml"/>
  <Override PartName="/xl/charts/chart138.xml" ContentType="application/vnd.openxmlformats-officedocument.drawingml.chart+xml"/>
  <Override PartName="/xl/charts/chart139.xml" ContentType="application/vnd.openxmlformats-officedocument.drawingml.chart+xml"/>
  <Override PartName="/xl/drawings/drawing70.xml" ContentType="application/vnd.openxmlformats-officedocument.drawing+xml"/>
  <Override PartName="/xl/charts/chart140.xml" ContentType="application/vnd.openxmlformats-officedocument.drawingml.chart+xml"/>
  <Override PartName="/xl/charts/chart141.xml" ContentType="application/vnd.openxmlformats-officedocument.drawingml.chart+xml"/>
  <Override PartName="/xl/drawings/drawing71.xml" ContentType="application/vnd.openxmlformats-officedocument.drawing+xml"/>
  <Override PartName="/xl/charts/chart14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4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72.xml" ContentType="application/vnd.openxmlformats-officedocument.drawing+xml"/>
  <Override PartName="/xl/charts/chart144.xml" ContentType="application/vnd.openxmlformats-officedocument.drawingml.chart+xml"/>
  <Override PartName="/xl/charts/chart145.xml" ContentType="application/vnd.openxmlformats-officedocument.drawingml.chart+xml"/>
  <Override PartName="/xl/drawings/drawing73.xml" ContentType="application/vnd.openxmlformats-officedocument.drawing+xml"/>
  <Override PartName="/xl/charts/chart146.xml" ContentType="application/vnd.openxmlformats-officedocument.drawingml.chart+xml"/>
  <Override PartName="/xl/charts/chart147.xml" ContentType="application/vnd.openxmlformats-officedocument.drawingml.chart+xml"/>
  <Override PartName="/xl/drawings/drawing74.xml" ContentType="application/vnd.openxmlformats-officedocument.drawing+xml"/>
  <Override PartName="/xl/charts/chart148.xml" ContentType="application/vnd.openxmlformats-officedocument.drawingml.chart+xml"/>
  <Override PartName="/xl/charts/chart149.xml" ContentType="application/vnd.openxmlformats-officedocument.drawingml.chart+xml"/>
  <Override PartName="/xl/drawings/drawing75.xml" ContentType="application/vnd.openxmlformats-officedocument.drawing+xml"/>
  <Override PartName="/xl/charts/chart150.xml" ContentType="application/vnd.openxmlformats-officedocument.drawingml.chart+xml"/>
  <Override PartName="/xl/charts/chart151.xml" ContentType="application/vnd.openxmlformats-officedocument.drawingml.chart+xml"/>
  <Override PartName="/xl/drawings/drawing76.xml" ContentType="application/vnd.openxmlformats-officedocument.drawing+xml"/>
  <Override PartName="/xl/charts/chart152.xml" ContentType="application/vnd.openxmlformats-officedocument.drawingml.chart+xml"/>
  <Override PartName="/xl/charts/chart153.xml" ContentType="application/vnd.openxmlformats-officedocument.drawingml.chart+xml"/>
  <Override PartName="/xl/drawings/drawing77.xml" ContentType="application/vnd.openxmlformats-officedocument.drawing+xml"/>
  <Override PartName="/xl/charts/chart154.xml" ContentType="application/vnd.openxmlformats-officedocument.drawingml.chart+xml"/>
  <Override PartName="/xl/charts/chart155.xml" ContentType="application/vnd.openxmlformats-officedocument.drawingml.chart+xml"/>
  <Override PartName="/xl/drawings/drawing78.xml" ContentType="application/vnd.openxmlformats-officedocument.drawing+xml"/>
  <Override PartName="/xl/charts/chart156.xml" ContentType="application/vnd.openxmlformats-officedocument.drawingml.chart+xml"/>
  <Override PartName="/xl/charts/chart157.xml" ContentType="application/vnd.openxmlformats-officedocument.drawingml.chart+xml"/>
  <Override PartName="/xl/drawings/drawing79.xml" ContentType="application/vnd.openxmlformats-officedocument.drawing+xml"/>
  <Override PartName="/xl/charts/chart158.xml" ContentType="application/vnd.openxmlformats-officedocument.drawingml.chart+xml"/>
  <Override PartName="/xl/charts/chart159.xml" ContentType="application/vnd.openxmlformats-officedocument.drawingml.chart+xml"/>
  <Override PartName="/xl/drawings/drawing80.xml" ContentType="application/vnd.openxmlformats-officedocument.drawing+xml"/>
  <Override PartName="/xl/charts/chart160.xml" ContentType="application/vnd.openxmlformats-officedocument.drawingml.chart+xml"/>
  <Override PartName="/xl/charts/chart161.xml" ContentType="application/vnd.openxmlformats-officedocument.drawingml.chart+xml"/>
  <Override PartName="/xl/drawings/drawing81.xml" ContentType="application/vnd.openxmlformats-officedocument.drawing+xml"/>
  <Override PartName="/xl/charts/chart162.xml" ContentType="application/vnd.openxmlformats-officedocument.drawingml.chart+xml"/>
  <Override PartName="/xl/charts/chart163.xml" ContentType="application/vnd.openxmlformats-officedocument.drawingml.chart+xml"/>
  <Override PartName="/xl/drawings/drawing82.xml" ContentType="application/vnd.openxmlformats-officedocument.drawing+xml"/>
  <Override PartName="/xl/charts/chart164.xml" ContentType="application/vnd.openxmlformats-officedocument.drawingml.chart+xml"/>
  <Override PartName="/xl/charts/chart165.xml" ContentType="application/vnd.openxmlformats-officedocument.drawingml.chart+xml"/>
  <Override PartName="/xl/drawings/drawing83.xml" ContentType="application/vnd.openxmlformats-officedocument.drawing+xml"/>
  <Override PartName="/xl/charts/chart166.xml" ContentType="application/vnd.openxmlformats-officedocument.drawingml.chart+xml"/>
  <Override PartName="/xl/charts/chart167.xml" ContentType="application/vnd.openxmlformats-officedocument.drawingml.chart+xml"/>
  <Override PartName="/xl/drawings/drawing84.xml" ContentType="application/vnd.openxmlformats-officedocument.drawing+xml"/>
  <Override PartName="/xl/charts/chart168.xml" ContentType="application/vnd.openxmlformats-officedocument.drawingml.chart+xml"/>
  <Override PartName="/xl/charts/chart169.xml" ContentType="application/vnd.openxmlformats-officedocument.drawingml.chart+xml"/>
  <Override PartName="/xl/drawings/drawing85.xml" ContentType="application/vnd.openxmlformats-officedocument.drawing+xml"/>
  <Override PartName="/xl/charts/chart170.xml" ContentType="application/vnd.openxmlformats-officedocument.drawingml.chart+xml"/>
  <Override PartName="/xl/charts/chart171.xml" ContentType="application/vnd.openxmlformats-officedocument.drawingml.chart+xml"/>
  <Override PartName="/xl/drawings/drawing86.xml" ContentType="application/vnd.openxmlformats-officedocument.drawing+xml"/>
  <Override PartName="/xl/charts/chart172.xml" ContentType="application/vnd.openxmlformats-officedocument.drawingml.chart+xml"/>
  <Override PartName="/xl/charts/chart173.xml" ContentType="application/vnd.openxmlformats-officedocument.drawingml.chart+xml"/>
  <Override PartName="/xl/drawings/drawing87.xml" ContentType="application/vnd.openxmlformats-officedocument.drawing+xml"/>
  <Override PartName="/xl/charts/chart174.xml" ContentType="application/vnd.openxmlformats-officedocument.drawingml.chart+xml"/>
  <Override PartName="/xl/charts/chart175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ables/table1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Traffic\Count Report\2022 Report\"/>
    </mc:Choice>
  </mc:AlternateContent>
  <xr:revisionPtr revIDLastSave="0" documentId="13_ncr:1_{14E7C8B8-3A18-4FCC-B7F2-69D0E617E6B4}" xr6:coauthVersionLast="47" xr6:coauthVersionMax="47" xr10:uidLastSave="{00000000-0000-0000-0000-000000000000}"/>
  <bookViews>
    <workbookView xWindow="-120" yWindow="-120" windowWidth="29040" windowHeight="15840" tabRatio="776" firstSheet="69" activeTab="86" xr2:uid="{00000000-000D-0000-FFFF-FFFF00000000}"/>
  </bookViews>
  <sheets>
    <sheet name="Summary" sheetId="1" r:id="rId1"/>
    <sheet name="PCS 1" sheetId="2" r:id="rId2"/>
    <sheet name="PCS 2" sheetId="84" r:id="rId3"/>
    <sheet name="PCS 3" sheetId="5" state="hidden" r:id="rId4"/>
    <sheet name="PCS 5" sheetId="6" state="hidden" r:id="rId5"/>
    <sheet name="PCS 6" sheetId="116" r:id="rId6"/>
    <sheet name="PCS 7" sheetId="8" r:id="rId7"/>
    <sheet name="PCS 8" sheetId="61" state="hidden" r:id="rId8"/>
    <sheet name="PCS 9" sheetId="92" r:id="rId9"/>
    <sheet name="PCS 10" sheetId="120" r:id="rId10"/>
    <sheet name="PCS 11" sheetId="11" r:id="rId11"/>
    <sheet name="PCS 12" sheetId="12" r:id="rId12"/>
    <sheet name="PCS 13" sheetId="62" r:id="rId13"/>
    <sheet name="PCS 14" sheetId="13" r:id="rId14"/>
    <sheet name="PCS 16" sheetId="15" r:id="rId15"/>
    <sheet name="PCS 17" sheetId="16" r:id="rId16"/>
    <sheet name="PCS 18" sheetId="93" r:id="rId17"/>
    <sheet name="PCS 19" sheetId="17" r:id="rId18"/>
    <sheet name="PCS 20" sheetId="19" r:id="rId19"/>
    <sheet name="PCS 21" sheetId="94" r:id="rId20"/>
    <sheet name="PCS 22" sheetId="21" r:id="rId21"/>
    <sheet name="PCS 23" sheetId="22" r:id="rId22"/>
    <sheet name="PCS 25" sheetId="23" r:id="rId23"/>
    <sheet name="PCS 27" sheetId="24" r:id="rId24"/>
    <sheet name="PCS 28" sheetId="25" r:id="rId25"/>
    <sheet name="PCS 29" sheetId="63" r:id="rId26"/>
    <sheet name="PCS 30" sheetId="26" r:id="rId27"/>
    <sheet name="PCS 31" sheetId="80" r:id="rId28"/>
    <sheet name="PCS 34" sheetId="27" r:id="rId29"/>
    <sheet name="PCS 35" sheetId="65" r:id="rId30"/>
    <sheet name="PCS 36" sheetId="121" r:id="rId31"/>
    <sheet name="PCS 37" sheetId="95" r:id="rId32"/>
    <sheet name="PCS 38" sheetId="30" r:id="rId33"/>
    <sheet name="PCS 39" sheetId="31" r:id="rId34"/>
    <sheet name="PCS 40" sheetId="32" r:id="rId35"/>
    <sheet name="PCS 41" sheetId="90" r:id="rId36"/>
    <sheet name="PCS 42" sheetId="66" r:id="rId37"/>
    <sheet name="PCS 43" sheetId="122" r:id="rId38"/>
    <sheet name="PCS 44" sheetId="111" r:id="rId39"/>
    <sheet name="PCS 45" sheetId="35" r:id="rId40"/>
    <sheet name="PCS 46" sheetId="36" r:id="rId41"/>
    <sheet name="PCS 47" sheetId="37" r:id="rId42"/>
    <sheet name="PCS 48" sheetId="77" r:id="rId43"/>
    <sheet name="PCS 49" sheetId="38" r:id="rId44"/>
    <sheet name="PCS 50" sheetId="39" r:id="rId45"/>
    <sheet name="PCS 52" sheetId="117" r:id="rId46"/>
    <sheet name="PCS 53" sheetId="88" r:id="rId47"/>
    <sheet name="PCS 55" sheetId="69" r:id="rId48"/>
    <sheet name="PCS 59" sheetId="81" r:id="rId49"/>
    <sheet name="PCS 61" sheetId="42" state="hidden" r:id="rId50"/>
    <sheet name="PCS 62" sheetId="43" r:id="rId51"/>
    <sheet name="PCS63" sheetId="97" r:id="rId52"/>
    <sheet name="PCS 64" sheetId="118" r:id="rId53"/>
    <sheet name="PCS 66" sheetId="119" r:id="rId54"/>
    <sheet name="PCS 68" sheetId="46" r:id="rId55"/>
    <sheet name="PCS 69" sheetId="72" r:id="rId56"/>
    <sheet name="PCS 70" sheetId="47" state="hidden" r:id="rId57"/>
    <sheet name="PCS 71" sheetId="48" r:id="rId58"/>
    <sheet name="PCS 72" sheetId="85" r:id="rId59"/>
    <sheet name="PCS 73" sheetId="98" r:id="rId60"/>
    <sheet name="PCS 74" sheetId="74" r:id="rId61"/>
    <sheet name="PCS 81" sheetId="103" r:id="rId62"/>
    <sheet name="PCS 82" sheetId="102" r:id="rId63"/>
    <sheet name="PCS 84" sheetId="101" state="hidden" r:id="rId64"/>
    <sheet name="PCS 92" sheetId="91" r:id="rId65"/>
    <sheet name="PCS 93" sheetId="75" r:id="rId66"/>
    <sheet name="PCS 94" sheetId="99" state="hidden" r:id="rId67"/>
    <sheet name="PCS 95" sheetId="87" r:id="rId68"/>
    <sheet name="PCS 96" sheetId="54" r:id="rId69"/>
    <sheet name="PCS 97" sheetId="100" r:id="rId70"/>
    <sheet name="PCS 104" sheetId="78" r:id="rId71"/>
    <sheet name="PCS 103" sheetId="57" state="hidden" r:id="rId72"/>
    <sheet name="PCS 108" sheetId="79" r:id="rId73"/>
    <sheet name="PCS 109" sheetId="104" r:id="rId74"/>
    <sheet name="PCS 110" sheetId="109" r:id="rId75"/>
    <sheet name="PCS 112" sheetId="108" r:id="rId76"/>
    <sheet name="PCS 113" sheetId="107" r:id="rId77"/>
    <sheet name="PCS 114" sheetId="106" r:id="rId78"/>
    <sheet name="PCS 116" sheetId="123" r:id="rId79"/>
    <sheet name="PCS 117" sheetId="124" r:id="rId80"/>
    <sheet name="PCS 118" sheetId="105" r:id="rId81"/>
    <sheet name="PCS 119" sheetId="110" r:id="rId82"/>
    <sheet name="PCS 120" sheetId="60" r:id="rId83"/>
    <sheet name="PCS 121" sheetId="82" r:id="rId84"/>
    <sheet name="PCS 122" sheetId="59" r:id="rId85"/>
    <sheet name="PCS 1606" sheetId="125" r:id="rId86"/>
    <sheet name="PCS 2112" sheetId="126" r:id="rId87"/>
    <sheet name="PCS 3809" sheetId="127" r:id="rId88"/>
  </sheets>
  <externalReferences>
    <externalReference r:id="rId89"/>
    <externalReference r:id="rId90"/>
    <externalReference r:id="rId91"/>
  </externalReferences>
  <definedNames>
    <definedName name="_xlnm.Print_Area" localSheetId="82">'PCS 120'!$A$1:$U$29</definedName>
    <definedName name="_xlnm.Print_Area" localSheetId="83">'PCS 121'!$A$1:$U$29</definedName>
    <definedName name="_xlnm.Print_Area" localSheetId="84">'PCS 122'!$A$1:$U$29</definedName>
    <definedName name="_xlnm.Print_Area" localSheetId="19">'PCS 21'!$A$1:$U$29</definedName>
    <definedName name="_xlnm.Print_Area" localSheetId="4">'PCS 5'!$A$1:$U$29</definedName>
    <definedName name="_xlnm.Print_Area" localSheetId="44">'PCS 50'!$A$1:$U$29</definedName>
    <definedName name="_xlnm.Print_Area" localSheetId="5">'PCS 6'!$A$1:$U$29</definedName>
    <definedName name="_xlnm.Print_Area" localSheetId="68">'PCS 96'!$A$1:$U$29</definedName>
    <definedName name="_xlnm.Print_Titles" localSheetId="0">Summary!$1:$2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AR87" i="1" l="1"/>
  <c r="K11" i="124"/>
  <c r="K11" i="36"/>
  <c r="K10" i="36"/>
  <c r="K9" i="36"/>
  <c r="K8" i="36"/>
  <c r="K10" i="111"/>
  <c r="K11" i="8"/>
  <c r="K10" i="8"/>
  <c r="K7" i="127"/>
  <c r="K9" i="127"/>
  <c r="K8" i="127"/>
  <c r="K7" i="8" l="1"/>
  <c r="K6" i="127"/>
  <c r="K28" i="127"/>
  <c r="N28" i="127" s="1"/>
  <c r="K27" i="127"/>
  <c r="N27" i="127" s="1"/>
  <c r="K26" i="127"/>
  <c r="N26" i="127" s="1"/>
  <c r="N25" i="127"/>
  <c r="K25" i="127"/>
  <c r="K24" i="127"/>
  <c r="N24" i="127" s="1"/>
  <c r="K23" i="127"/>
  <c r="N23" i="127" s="1"/>
  <c r="K22" i="127"/>
  <c r="N22" i="127" s="1"/>
  <c r="K21" i="127"/>
  <c r="N21" i="127" s="1"/>
  <c r="K11" i="127"/>
  <c r="K10" i="127"/>
  <c r="K28" i="125" l="1"/>
  <c r="N28" i="125" s="1"/>
  <c r="K27" i="125"/>
  <c r="N27" i="125" s="1"/>
  <c r="K26" i="125"/>
  <c r="N26" i="125" s="1"/>
  <c r="K25" i="125"/>
  <c r="N25" i="125" s="1"/>
  <c r="K24" i="125"/>
  <c r="N24" i="125" s="1"/>
  <c r="K23" i="125"/>
  <c r="N23" i="125" s="1"/>
  <c r="K22" i="125"/>
  <c r="N22" i="125" s="1"/>
  <c r="K21" i="125"/>
  <c r="N21" i="125" s="1"/>
  <c r="K11" i="125"/>
  <c r="K10" i="125"/>
  <c r="K7" i="125" s="1"/>
  <c r="K9" i="125"/>
  <c r="K8" i="125"/>
  <c r="K6" i="125"/>
  <c r="K28" i="126" l="1"/>
  <c r="N28" i="126" s="1"/>
  <c r="K27" i="126"/>
  <c r="N27" i="126" s="1"/>
  <c r="N26" i="126"/>
  <c r="K26" i="126"/>
  <c r="K25" i="126"/>
  <c r="N25" i="126" s="1"/>
  <c r="K24" i="126"/>
  <c r="N24" i="126" s="1"/>
  <c r="K23" i="126"/>
  <c r="N23" i="126" s="1"/>
  <c r="K22" i="126"/>
  <c r="N22" i="126" s="1"/>
  <c r="K21" i="126"/>
  <c r="N21" i="126" s="1"/>
  <c r="K11" i="126"/>
  <c r="K10" i="126"/>
  <c r="K7" i="126" s="1"/>
  <c r="K9" i="126"/>
  <c r="K8" i="126"/>
  <c r="K6" i="126" s="1"/>
  <c r="AR4" i="1" l="1"/>
  <c r="AR5" i="1"/>
  <c r="AR6" i="1"/>
  <c r="AR7" i="1"/>
  <c r="AR8" i="1"/>
  <c r="AR9" i="1"/>
  <c r="AR10" i="1"/>
  <c r="AR11" i="1"/>
  <c r="AR12" i="1"/>
  <c r="AR13" i="1"/>
  <c r="AR14" i="1"/>
  <c r="AR15" i="1"/>
  <c r="AR16" i="1"/>
  <c r="AR17" i="1"/>
  <c r="AR18" i="1"/>
  <c r="AR19" i="1"/>
  <c r="AR20" i="1"/>
  <c r="AR21" i="1"/>
  <c r="AR22" i="1"/>
  <c r="AR23" i="1"/>
  <c r="AR24" i="1"/>
  <c r="AR25" i="1"/>
  <c r="AR26" i="1"/>
  <c r="AR27" i="1"/>
  <c r="AR28" i="1"/>
  <c r="AR29" i="1"/>
  <c r="AR30" i="1"/>
  <c r="AR31" i="1"/>
  <c r="AR32" i="1"/>
  <c r="AR33" i="1"/>
  <c r="AR34" i="1"/>
  <c r="AR35" i="1"/>
  <c r="AR36" i="1"/>
  <c r="AR37" i="1"/>
  <c r="AR38" i="1"/>
  <c r="AR39" i="1"/>
  <c r="AR40" i="1"/>
  <c r="AR41" i="1"/>
  <c r="AR42" i="1"/>
  <c r="AR43" i="1"/>
  <c r="AR44" i="1"/>
  <c r="AR45" i="1"/>
  <c r="AR46" i="1"/>
  <c r="AR47" i="1"/>
  <c r="AR48" i="1"/>
  <c r="AR49" i="1"/>
  <c r="AR50" i="1"/>
  <c r="AR51" i="1"/>
  <c r="AR52" i="1"/>
  <c r="AR53" i="1"/>
  <c r="AR54" i="1"/>
  <c r="AR55" i="1"/>
  <c r="AR56" i="1"/>
  <c r="AR57" i="1"/>
  <c r="AR58" i="1"/>
  <c r="AR59" i="1"/>
  <c r="AR60" i="1"/>
  <c r="AR61" i="1"/>
  <c r="AR62" i="1"/>
  <c r="AR63" i="1"/>
  <c r="AR64" i="1"/>
  <c r="AR65" i="1"/>
  <c r="AR66" i="1"/>
  <c r="AR67" i="1"/>
  <c r="AR68" i="1"/>
  <c r="AR69" i="1"/>
  <c r="AR70" i="1"/>
  <c r="AR71" i="1"/>
  <c r="AR72" i="1"/>
  <c r="AR73" i="1"/>
  <c r="AR74" i="1"/>
  <c r="AR75" i="1"/>
  <c r="AR76" i="1"/>
  <c r="AR77" i="1"/>
  <c r="AR78" i="1"/>
  <c r="AR79" i="1"/>
  <c r="AR80" i="1"/>
  <c r="AR81" i="1"/>
  <c r="AR82" i="1"/>
  <c r="AR83" i="1"/>
  <c r="AR84" i="1"/>
  <c r="AR85" i="1"/>
  <c r="AR86" i="1"/>
  <c r="AR88" i="1"/>
  <c r="AR89" i="1"/>
  <c r="AR90" i="1"/>
  <c r="AR91" i="1"/>
  <c r="AR92" i="1"/>
  <c r="AR93" i="1"/>
  <c r="AR94" i="1"/>
  <c r="AR95" i="1"/>
  <c r="AR96" i="1"/>
  <c r="AR97" i="1"/>
  <c r="AR98" i="1"/>
  <c r="AR99" i="1"/>
  <c r="AR100" i="1"/>
  <c r="AR101" i="1"/>
  <c r="AR102" i="1"/>
  <c r="AR103" i="1"/>
  <c r="AR104" i="1"/>
  <c r="AR105" i="1"/>
  <c r="AR106" i="1"/>
  <c r="AR107" i="1"/>
  <c r="AR108" i="1"/>
  <c r="AR109" i="1"/>
  <c r="AR110" i="1"/>
  <c r="AR111" i="1"/>
  <c r="AR112" i="1"/>
  <c r="AR113" i="1"/>
  <c r="AR114" i="1"/>
  <c r="AR115" i="1"/>
  <c r="AR116" i="1"/>
  <c r="AR117" i="1"/>
  <c r="AR118" i="1"/>
  <c r="AR119" i="1"/>
  <c r="AR120" i="1"/>
  <c r="AR121" i="1"/>
  <c r="AR122" i="1"/>
  <c r="AR123" i="1"/>
  <c r="AR124" i="1"/>
  <c r="AR125" i="1"/>
  <c r="AR126" i="1"/>
  <c r="AR127" i="1"/>
  <c r="AR128" i="1"/>
  <c r="AR129" i="1"/>
  <c r="AR131" i="1"/>
  <c r="AR132" i="1"/>
  <c r="AR133" i="1"/>
  <c r="AR134" i="1"/>
  <c r="AR135" i="1"/>
  <c r="AR136" i="1"/>
  <c r="AR137" i="1"/>
  <c r="AR138" i="1"/>
  <c r="AR139" i="1"/>
  <c r="AR140" i="1"/>
  <c r="AR141" i="1"/>
  <c r="AR142" i="1"/>
  <c r="AR143" i="1"/>
  <c r="AR144" i="1"/>
  <c r="AR145" i="1"/>
  <c r="AR146" i="1"/>
  <c r="AR147" i="1"/>
  <c r="AR148" i="1"/>
  <c r="AR149" i="1"/>
  <c r="AR150" i="1"/>
  <c r="AR151" i="1"/>
  <c r="AR152" i="1"/>
  <c r="AR153" i="1"/>
  <c r="AR154" i="1"/>
  <c r="AR155" i="1"/>
  <c r="AR156" i="1"/>
  <c r="AR157" i="1"/>
  <c r="AR158" i="1"/>
  <c r="AR159" i="1"/>
  <c r="AR160" i="1"/>
  <c r="AR161" i="1"/>
  <c r="AR162" i="1"/>
  <c r="AR163" i="1"/>
  <c r="AR164" i="1"/>
  <c r="AR165" i="1"/>
  <c r="AR166" i="1"/>
  <c r="AR167" i="1"/>
  <c r="AR168" i="1"/>
  <c r="AR169" i="1"/>
  <c r="AR170" i="1"/>
  <c r="AR171" i="1"/>
  <c r="AR172" i="1"/>
  <c r="AR173" i="1"/>
  <c r="AR174" i="1"/>
  <c r="AR175" i="1"/>
  <c r="AR176" i="1"/>
  <c r="AR177" i="1"/>
  <c r="AR178" i="1"/>
  <c r="AR179" i="1"/>
  <c r="AR180" i="1"/>
  <c r="AR181" i="1"/>
  <c r="AR182" i="1"/>
  <c r="AR183" i="1"/>
  <c r="AR184" i="1"/>
  <c r="AR185" i="1"/>
  <c r="AR186" i="1"/>
  <c r="AR187" i="1"/>
  <c r="AR188" i="1"/>
  <c r="AR189" i="1"/>
  <c r="AR190" i="1"/>
  <c r="AR191" i="1"/>
  <c r="AR192" i="1"/>
  <c r="AR193" i="1"/>
  <c r="AR194" i="1"/>
  <c r="AR195" i="1"/>
  <c r="AR196" i="1"/>
  <c r="AR197" i="1"/>
  <c r="AR198" i="1"/>
  <c r="AR199" i="1"/>
  <c r="AR200" i="1"/>
  <c r="AR201" i="1"/>
  <c r="AR202" i="1"/>
  <c r="AR203" i="1"/>
  <c r="AR204" i="1"/>
  <c r="AR205" i="1"/>
  <c r="AR206" i="1"/>
  <c r="AR207" i="1"/>
  <c r="AR208" i="1"/>
  <c r="AR209" i="1"/>
  <c r="AR210" i="1"/>
  <c r="AR211" i="1"/>
  <c r="AR212" i="1"/>
  <c r="AR213" i="1"/>
  <c r="AR214" i="1"/>
  <c r="AR215" i="1"/>
  <c r="AR216" i="1"/>
  <c r="AR217" i="1"/>
  <c r="AR218" i="1"/>
  <c r="AR219" i="1"/>
  <c r="AR220" i="1"/>
  <c r="AR221" i="1"/>
  <c r="AR222" i="1"/>
  <c r="AR223" i="1"/>
  <c r="AR224" i="1"/>
  <c r="AR225" i="1"/>
  <c r="AR226" i="1"/>
  <c r="AR227" i="1"/>
  <c r="AR228" i="1"/>
  <c r="AR229" i="1"/>
  <c r="AR230" i="1"/>
  <c r="AR231" i="1"/>
  <c r="AR232" i="1"/>
  <c r="AR233" i="1"/>
  <c r="AR234" i="1"/>
  <c r="AR235" i="1"/>
  <c r="AR236" i="1"/>
  <c r="AR237" i="1"/>
  <c r="AR238" i="1"/>
  <c r="AR239" i="1"/>
  <c r="AR240" i="1"/>
  <c r="AR241" i="1"/>
  <c r="AR242" i="1"/>
  <c r="AR243" i="1"/>
  <c r="AR244" i="1"/>
  <c r="AR245" i="1"/>
  <c r="AR246" i="1"/>
  <c r="AR247" i="1"/>
  <c r="AR248" i="1"/>
  <c r="AR249" i="1"/>
  <c r="AR250" i="1"/>
  <c r="AR251" i="1"/>
  <c r="AR252" i="1"/>
  <c r="AR253" i="1"/>
  <c r="AR254" i="1"/>
  <c r="AR255" i="1"/>
  <c r="AR256" i="1"/>
  <c r="AR257" i="1"/>
  <c r="AR258" i="1"/>
  <c r="AR259" i="1"/>
  <c r="AR260" i="1"/>
  <c r="AR261" i="1"/>
  <c r="AR262" i="1"/>
  <c r="AR263" i="1"/>
  <c r="AR264" i="1"/>
  <c r="AR265" i="1"/>
  <c r="AR266" i="1"/>
  <c r="AR267" i="1"/>
  <c r="AR268" i="1"/>
  <c r="AR269" i="1"/>
  <c r="AR270" i="1"/>
  <c r="AR271" i="1"/>
  <c r="AR272" i="1"/>
  <c r="AR273" i="1"/>
  <c r="AR274" i="1"/>
  <c r="AR275" i="1"/>
  <c r="AR276" i="1"/>
  <c r="AR277" i="1"/>
  <c r="AR278" i="1"/>
  <c r="AR279" i="1"/>
  <c r="AR280" i="1"/>
  <c r="AR281" i="1"/>
  <c r="AR282" i="1"/>
  <c r="AR283" i="1"/>
  <c r="AR284" i="1"/>
  <c r="AR285" i="1"/>
  <c r="AR286" i="1"/>
  <c r="AR287" i="1"/>
  <c r="AR288" i="1"/>
  <c r="AR289" i="1"/>
  <c r="AR290" i="1"/>
  <c r="AR291" i="1"/>
  <c r="AR292" i="1"/>
  <c r="AR293" i="1"/>
  <c r="AR294" i="1"/>
  <c r="AR295" i="1"/>
  <c r="AR296" i="1"/>
  <c r="AR297" i="1"/>
  <c r="AR298" i="1"/>
  <c r="AR299" i="1"/>
  <c r="AR300" i="1"/>
  <c r="AR301" i="1"/>
  <c r="AR302" i="1"/>
  <c r="AR303" i="1"/>
  <c r="AR304" i="1"/>
  <c r="AR305" i="1"/>
  <c r="AR306" i="1"/>
  <c r="AR307" i="1"/>
  <c r="AR308" i="1"/>
  <c r="AR309" i="1"/>
  <c r="AR310" i="1"/>
  <c r="AR311" i="1"/>
  <c r="AR312" i="1"/>
  <c r="AR313" i="1"/>
  <c r="AR314" i="1"/>
  <c r="AR315" i="1"/>
  <c r="AR316" i="1"/>
  <c r="AR317" i="1"/>
  <c r="AR318" i="1"/>
  <c r="AR319" i="1"/>
  <c r="AR320" i="1"/>
  <c r="AR321" i="1"/>
  <c r="AR322" i="1"/>
  <c r="AR323" i="1"/>
  <c r="AR324" i="1"/>
  <c r="AR325" i="1"/>
  <c r="AR326" i="1"/>
  <c r="AR327" i="1"/>
  <c r="AR328" i="1"/>
  <c r="AR329" i="1"/>
  <c r="AR330" i="1"/>
  <c r="AR331" i="1"/>
  <c r="AR332" i="1"/>
  <c r="AR333" i="1"/>
  <c r="AR334" i="1"/>
  <c r="AR335" i="1"/>
  <c r="AR336" i="1"/>
  <c r="AR337" i="1"/>
  <c r="AR338" i="1"/>
  <c r="AR339" i="1"/>
  <c r="AR340" i="1"/>
  <c r="AR341" i="1"/>
  <c r="AR342" i="1"/>
  <c r="AR343" i="1"/>
  <c r="AR344" i="1"/>
  <c r="AR345" i="1"/>
  <c r="AR346" i="1"/>
  <c r="AR347" i="1"/>
  <c r="AR348" i="1"/>
  <c r="AR349" i="1"/>
  <c r="AR350" i="1"/>
  <c r="AR351" i="1"/>
  <c r="AR352" i="1"/>
  <c r="AR353" i="1"/>
  <c r="AR354" i="1"/>
  <c r="AR355" i="1"/>
  <c r="AR356" i="1"/>
  <c r="AR357" i="1"/>
  <c r="AR358" i="1"/>
  <c r="AR359" i="1"/>
  <c r="AR360" i="1"/>
  <c r="AR361" i="1"/>
  <c r="AR362" i="1"/>
  <c r="AR363" i="1"/>
  <c r="AR364" i="1"/>
  <c r="AR365" i="1"/>
  <c r="AR366" i="1"/>
  <c r="AR367" i="1"/>
  <c r="AR369" i="1"/>
  <c r="AR370" i="1"/>
  <c r="AR371" i="1"/>
  <c r="AR372" i="1"/>
  <c r="AR373" i="1"/>
  <c r="AR374" i="1"/>
  <c r="AR375" i="1"/>
  <c r="AR376" i="1"/>
  <c r="AR377" i="1"/>
  <c r="AR378" i="1"/>
  <c r="AR379" i="1"/>
  <c r="AR380" i="1"/>
  <c r="AR381" i="1"/>
  <c r="AR382" i="1"/>
  <c r="AR383" i="1"/>
  <c r="AR384" i="1"/>
  <c r="AR385" i="1"/>
  <c r="AR386" i="1"/>
  <c r="AR387" i="1"/>
  <c r="AR388" i="1"/>
  <c r="AR389" i="1"/>
  <c r="AR390" i="1"/>
  <c r="AR391" i="1"/>
  <c r="AR392" i="1"/>
  <c r="AR393" i="1"/>
  <c r="AR394" i="1"/>
  <c r="AR395" i="1"/>
  <c r="AR396" i="1"/>
  <c r="AR397" i="1"/>
  <c r="AR398" i="1"/>
  <c r="AR399" i="1"/>
  <c r="AR400" i="1"/>
  <c r="AR401" i="1"/>
  <c r="AR402" i="1"/>
  <c r="AR403" i="1"/>
  <c r="AR404" i="1"/>
  <c r="AR405" i="1"/>
  <c r="AR406" i="1"/>
  <c r="AR407" i="1"/>
  <c r="AR408" i="1"/>
  <c r="AR409" i="1"/>
  <c r="AR410" i="1"/>
  <c r="AR411" i="1"/>
  <c r="AR412" i="1"/>
  <c r="AR413" i="1"/>
  <c r="AR414" i="1"/>
  <c r="AR415" i="1"/>
  <c r="AR416" i="1"/>
  <c r="AR417" i="1"/>
  <c r="AR418" i="1"/>
  <c r="AR419" i="1"/>
  <c r="AR420" i="1"/>
  <c r="AR421" i="1"/>
  <c r="AR422" i="1"/>
  <c r="AR423" i="1"/>
  <c r="AR424" i="1"/>
  <c r="AR425" i="1"/>
  <c r="AR426" i="1"/>
  <c r="AR427" i="1"/>
  <c r="AR428" i="1"/>
  <c r="AR429" i="1"/>
  <c r="AR430" i="1"/>
  <c r="AR431" i="1"/>
  <c r="AR432" i="1"/>
  <c r="AR433" i="1"/>
  <c r="AR434" i="1"/>
  <c r="AR435" i="1"/>
  <c r="AR436" i="1"/>
  <c r="AR437" i="1"/>
  <c r="AR438" i="1"/>
  <c r="AR439" i="1"/>
  <c r="AR440" i="1"/>
  <c r="AR441" i="1"/>
  <c r="AR442" i="1"/>
  <c r="AR443" i="1"/>
  <c r="AR444" i="1"/>
  <c r="AR445" i="1"/>
  <c r="AR446" i="1"/>
  <c r="AR447" i="1"/>
  <c r="AR448" i="1"/>
  <c r="AR449" i="1"/>
  <c r="AR450" i="1"/>
  <c r="AR451" i="1"/>
  <c r="AR452" i="1"/>
  <c r="AR453" i="1"/>
  <c r="AR454" i="1"/>
  <c r="AR455" i="1"/>
  <c r="AR456" i="1"/>
  <c r="AR457" i="1"/>
  <c r="AR458" i="1"/>
  <c r="AR459" i="1"/>
  <c r="AR460" i="1"/>
  <c r="AR461" i="1"/>
  <c r="AR462" i="1"/>
  <c r="AR463" i="1"/>
  <c r="AR464" i="1"/>
  <c r="AR465" i="1"/>
  <c r="AR466" i="1"/>
  <c r="AR467" i="1"/>
  <c r="AR468" i="1"/>
  <c r="AR469" i="1"/>
  <c r="AR470" i="1"/>
  <c r="AR471" i="1"/>
  <c r="AR472" i="1"/>
  <c r="AR473" i="1"/>
  <c r="AR474" i="1"/>
  <c r="AR475" i="1"/>
  <c r="AR476" i="1"/>
  <c r="AR477" i="1"/>
  <c r="AR478" i="1"/>
  <c r="AR479" i="1"/>
  <c r="AR480" i="1"/>
  <c r="AR481" i="1"/>
  <c r="AR482" i="1"/>
  <c r="AR483" i="1"/>
  <c r="AR484" i="1"/>
  <c r="AR485" i="1"/>
  <c r="AR486" i="1"/>
  <c r="AR487" i="1"/>
  <c r="AR488" i="1"/>
  <c r="AR489" i="1"/>
  <c r="AR490" i="1"/>
  <c r="AR491" i="1"/>
  <c r="AR492" i="1"/>
  <c r="AR493" i="1"/>
  <c r="AR494" i="1"/>
  <c r="AR495" i="1"/>
  <c r="AR496" i="1"/>
  <c r="AR497" i="1"/>
  <c r="AR498" i="1"/>
  <c r="AR499" i="1"/>
  <c r="AR500" i="1"/>
  <c r="AR501" i="1"/>
  <c r="AR502" i="1"/>
  <c r="AR503" i="1"/>
  <c r="AR504" i="1"/>
  <c r="AR505" i="1"/>
  <c r="AR506" i="1"/>
  <c r="AR507" i="1"/>
  <c r="AR508" i="1"/>
  <c r="AR509" i="1"/>
  <c r="AR510" i="1"/>
  <c r="AR511" i="1"/>
  <c r="AR512" i="1"/>
  <c r="AR513" i="1"/>
  <c r="AR514" i="1"/>
  <c r="AR515" i="1"/>
  <c r="AR516" i="1"/>
  <c r="AR517" i="1"/>
  <c r="AR518" i="1"/>
  <c r="AR519" i="1"/>
  <c r="AR520" i="1"/>
  <c r="AR521" i="1"/>
  <c r="AR522" i="1"/>
  <c r="AR523" i="1"/>
  <c r="AR524" i="1"/>
  <c r="AR525" i="1"/>
  <c r="AR526" i="1"/>
  <c r="AR527" i="1"/>
  <c r="AR528" i="1"/>
  <c r="AR529" i="1"/>
  <c r="AR530" i="1"/>
  <c r="AR531" i="1"/>
  <c r="AR532" i="1"/>
  <c r="AR533" i="1"/>
  <c r="AR534" i="1"/>
  <c r="AR535" i="1"/>
  <c r="AR536" i="1"/>
  <c r="AR537" i="1"/>
  <c r="AR538" i="1"/>
  <c r="AR539" i="1"/>
  <c r="AR540" i="1"/>
  <c r="AR541" i="1"/>
  <c r="AR542" i="1"/>
  <c r="AR543" i="1"/>
  <c r="AR544" i="1"/>
  <c r="AR545" i="1"/>
  <c r="AR546" i="1"/>
  <c r="AR547" i="1"/>
  <c r="AR548" i="1"/>
  <c r="AR549" i="1"/>
  <c r="AR550" i="1"/>
  <c r="AR551" i="1"/>
  <c r="AR552" i="1"/>
  <c r="AR553" i="1"/>
  <c r="AR554" i="1"/>
  <c r="AR555" i="1"/>
  <c r="AR556" i="1"/>
  <c r="AR557" i="1"/>
  <c r="AR558" i="1"/>
  <c r="AR559" i="1"/>
  <c r="AR560" i="1"/>
  <c r="AR561" i="1"/>
  <c r="AR562" i="1"/>
  <c r="AR563" i="1"/>
  <c r="AR564" i="1"/>
  <c r="AR565" i="1"/>
  <c r="AR566" i="1"/>
  <c r="AR567" i="1"/>
  <c r="AR568" i="1"/>
  <c r="AR569" i="1"/>
  <c r="AR570" i="1"/>
  <c r="AR571" i="1"/>
  <c r="AR572" i="1"/>
  <c r="AR573" i="1"/>
  <c r="AR574" i="1"/>
  <c r="AR575" i="1"/>
  <c r="AR576" i="1"/>
  <c r="AR577" i="1"/>
  <c r="AR578" i="1"/>
  <c r="AR579" i="1"/>
  <c r="AR580" i="1"/>
  <c r="AR581" i="1"/>
  <c r="AR582" i="1"/>
  <c r="AR583" i="1"/>
  <c r="AR584" i="1"/>
  <c r="AR585" i="1"/>
  <c r="AR586" i="1"/>
  <c r="AR587" i="1"/>
  <c r="AR588" i="1"/>
  <c r="AR589" i="1"/>
  <c r="AR590" i="1"/>
  <c r="AR591" i="1"/>
  <c r="AR592" i="1"/>
  <c r="AR593" i="1"/>
  <c r="AR594" i="1"/>
  <c r="AR595" i="1"/>
  <c r="AR596" i="1"/>
  <c r="AR597" i="1"/>
  <c r="AR598" i="1"/>
  <c r="AR599" i="1"/>
  <c r="AR600" i="1"/>
  <c r="AR601" i="1"/>
  <c r="AR602" i="1"/>
  <c r="AR603" i="1"/>
  <c r="AR604" i="1"/>
  <c r="AR605" i="1"/>
  <c r="AR606" i="1"/>
  <c r="AR607" i="1"/>
  <c r="AR608" i="1"/>
  <c r="AR609" i="1"/>
  <c r="AR610" i="1"/>
  <c r="AR611" i="1"/>
  <c r="AR612" i="1"/>
  <c r="AR613" i="1"/>
  <c r="AR614" i="1"/>
  <c r="AR615" i="1"/>
  <c r="AR616" i="1"/>
  <c r="AR617" i="1"/>
  <c r="AR618" i="1"/>
  <c r="AR619" i="1"/>
  <c r="AR620" i="1"/>
  <c r="AR621" i="1"/>
  <c r="AR622" i="1"/>
  <c r="AR623" i="1"/>
  <c r="AR624" i="1"/>
  <c r="AR625" i="1"/>
  <c r="AR626" i="1"/>
  <c r="AR627" i="1"/>
  <c r="AR628" i="1"/>
  <c r="AR629" i="1"/>
  <c r="AR630" i="1"/>
  <c r="AR631" i="1"/>
  <c r="AR632" i="1"/>
  <c r="AR633" i="1"/>
  <c r="AR634" i="1"/>
  <c r="AR635" i="1"/>
  <c r="AR636" i="1"/>
  <c r="AR637" i="1"/>
  <c r="AR638" i="1"/>
  <c r="AR639" i="1"/>
  <c r="AR640" i="1"/>
  <c r="AR641" i="1"/>
  <c r="AR642" i="1"/>
  <c r="AR643" i="1"/>
  <c r="AR644" i="1"/>
  <c r="AR645" i="1"/>
  <c r="AR646" i="1"/>
  <c r="AR647" i="1"/>
  <c r="AR648" i="1"/>
  <c r="AR649" i="1"/>
  <c r="AR650" i="1"/>
  <c r="AR651" i="1"/>
  <c r="AR652" i="1"/>
  <c r="AR653" i="1"/>
  <c r="AR654" i="1"/>
  <c r="AR655" i="1"/>
  <c r="AR656" i="1"/>
  <c r="AR657" i="1"/>
  <c r="AR3" i="1"/>
  <c r="N28" i="124"/>
  <c r="K28" i="124"/>
  <c r="K27" i="124"/>
  <c r="N27" i="124" s="1"/>
  <c r="K26" i="124"/>
  <c r="N26" i="124" s="1"/>
  <c r="K25" i="124"/>
  <c r="N25" i="124" s="1"/>
  <c r="K24" i="124"/>
  <c r="N24" i="124" s="1"/>
  <c r="K23" i="124"/>
  <c r="N23" i="124" s="1"/>
  <c r="K22" i="124"/>
  <c r="N22" i="124" s="1"/>
  <c r="K21" i="124"/>
  <c r="N21" i="124" s="1"/>
  <c r="K10" i="124"/>
  <c r="K9" i="124"/>
  <c r="K8" i="124"/>
  <c r="K6" i="124" s="1"/>
  <c r="K7" i="124"/>
  <c r="K28" i="123" l="1"/>
  <c r="N28" i="123" s="1"/>
  <c r="N27" i="123"/>
  <c r="K27" i="123"/>
  <c r="K26" i="123"/>
  <c r="N26" i="123" s="1"/>
  <c r="N25" i="123"/>
  <c r="K25" i="123"/>
  <c r="K24" i="123"/>
  <c r="N24" i="123" s="1"/>
  <c r="N23" i="123"/>
  <c r="K23" i="123"/>
  <c r="N22" i="123"/>
  <c r="K22" i="123"/>
  <c r="K21" i="123"/>
  <c r="N21" i="123" s="1"/>
  <c r="K11" i="123"/>
  <c r="K10" i="123"/>
  <c r="K7" i="123" s="1"/>
  <c r="K9" i="123"/>
  <c r="K8" i="123"/>
  <c r="K6" i="123" s="1"/>
  <c r="K28" i="91" l="1"/>
  <c r="N28" i="91" s="1"/>
  <c r="K27" i="91"/>
  <c r="N27" i="91" s="1"/>
  <c r="K26" i="91"/>
  <c r="N26" i="91" s="1"/>
  <c r="N25" i="91"/>
  <c r="K25" i="91"/>
  <c r="K24" i="91"/>
  <c r="N24" i="91" s="1"/>
  <c r="K23" i="91"/>
  <c r="N23" i="91" s="1"/>
  <c r="K22" i="91"/>
  <c r="N22" i="91" s="1"/>
  <c r="K21" i="91"/>
  <c r="N21" i="91" s="1"/>
  <c r="K11" i="91"/>
  <c r="K10" i="91"/>
  <c r="K7" i="91" s="1"/>
  <c r="K9" i="91"/>
  <c r="K8" i="91"/>
  <c r="K6" i="91" s="1"/>
  <c r="N7" i="91"/>
  <c r="N6" i="91"/>
  <c r="K21" i="77" l="1"/>
  <c r="N28" i="90"/>
  <c r="K28" i="90"/>
  <c r="K27" i="90"/>
  <c r="N27" i="90" s="1"/>
  <c r="K26" i="90"/>
  <c r="N26" i="90" s="1"/>
  <c r="K25" i="90"/>
  <c r="N25" i="90" s="1"/>
  <c r="K24" i="90"/>
  <c r="N24" i="90" s="1"/>
  <c r="K23" i="90"/>
  <c r="N23" i="90" s="1"/>
  <c r="N22" i="90"/>
  <c r="K22" i="90"/>
  <c r="K21" i="90"/>
  <c r="N21" i="90" s="1"/>
  <c r="K11" i="90"/>
  <c r="K10" i="90"/>
  <c r="K7" i="90" s="1"/>
  <c r="K9" i="90"/>
  <c r="K8" i="90"/>
  <c r="K6" i="90" s="1"/>
  <c r="K28" i="62" l="1"/>
  <c r="N28" i="62" s="1"/>
  <c r="K27" i="62"/>
  <c r="N27" i="62" s="1"/>
  <c r="K26" i="62"/>
  <c r="N26" i="62" s="1"/>
  <c r="K25" i="62"/>
  <c r="N25" i="62" s="1"/>
  <c r="K24" i="62"/>
  <c r="N24" i="62" s="1"/>
  <c r="K23" i="62"/>
  <c r="N23" i="62" s="1"/>
  <c r="K22" i="62"/>
  <c r="N22" i="62" s="1"/>
  <c r="N21" i="62"/>
  <c r="K21" i="62"/>
  <c r="K11" i="62"/>
  <c r="K10" i="62"/>
  <c r="K7" i="62" s="1"/>
  <c r="K9" i="62"/>
  <c r="K8" i="62"/>
  <c r="K6" i="62"/>
  <c r="K8" i="12" l="1"/>
  <c r="K28" i="2" l="1"/>
  <c r="N28" i="2" s="1"/>
  <c r="K27" i="2"/>
  <c r="N27" i="2" s="1"/>
  <c r="K26" i="2"/>
  <c r="N26" i="2" s="1"/>
  <c r="K25" i="2"/>
  <c r="N25" i="2" s="1"/>
  <c r="K24" i="2"/>
  <c r="N24" i="2" s="1"/>
  <c r="K23" i="2"/>
  <c r="N23" i="2" s="1"/>
  <c r="K22" i="2"/>
  <c r="N22" i="2" s="1"/>
  <c r="K21" i="2"/>
  <c r="N21" i="2" s="1"/>
  <c r="K11" i="2"/>
  <c r="K10" i="2"/>
  <c r="K9" i="2"/>
  <c r="K8" i="2"/>
  <c r="N7" i="2"/>
  <c r="K7" i="2"/>
  <c r="N6" i="2"/>
  <c r="K6" i="2"/>
  <c r="K28" i="122" l="1"/>
  <c r="N28" i="122" s="1"/>
  <c r="K27" i="122"/>
  <c r="N27" i="122" s="1"/>
  <c r="N26" i="122"/>
  <c r="K26" i="122"/>
  <c r="K25" i="122"/>
  <c r="N25" i="122" s="1"/>
  <c r="K24" i="122"/>
  <c r="N24" i="122" s="1"/>
  <c r="K23" i="122"/>
  <c r="N23" i="122" s="1"/>
  <c r="N22" i="122"/>
  <c r="K22" i="122"/>
  <c r="K21" i="122"/>
  <c r="N21" i="122" s="1"/>
  <c r="K11" i="122"/>
  <c r="K10" i="122"/>
  <c r="K9" i="122"/>
  <c r="K8" i="122"/>
  <c r="K6" i="122" s="1"/>
  <c r="K7" i="122"/>
  <c r="K28" i="59" l="1"/>
  <c r="N28" i="59" s="1"/>
  <c r="K27" i="59"/>
  <c r="N27" i="59" s="1"/>
  <c r="K26" i="59"/>
  <c r="N26" i="59" s="1"/>
  <c r="K25" i="59"/>
  <c r="N25" i="59" s="1"/>
  <c r="K24" i="59"/>
  <c r="N24" i="59" s="1"/>
  <c r="K23" i="59"/>
  <c r="N23" i="59" s="1"/>
  <c r="K22" i="59"/>
  <c r="N22" i="59" s="1"/>
  <c r="K21" i="59"/>
  <c r="N21" i="59" s="1"/>
  <c r="K11" i="59"/>
  <c r="K10" i="59"/>
  <c r="K7" i="59" s="1"/>
  <c r="K9" i="59"/>
  <c r="K8" i="59"/>
  <c r="K6" i="59" s="1"/>
  <c r="K28" i="82" l="1"/>
  <c r="N28" i="82" s="1"/>
  <c r="K27" i="82"/>
  <c r="N27" i="82" s="1"/>
  <c r="K26" i="82"/>
  <c r="N26" i="82" s="1"/>
  <c r="K25" i="82"/>
  <c r="N25" i="82" s="1"/>
  <c r="K24" i="82"/>
  <c r="N24" i="82" s="1"/>
  <c r="K23" i="82"/>
  <c r="N23" i="82" s="1"/>
  <c r="K22" i="82"/>
  <c r="N22" i="82" s="1"/>
  <c r="K21" i="82"/>
  <c r="N21" i="82" s="1"/>
  <c r="K11" i="82"/>
  <c r="K10" i="82"/>
  <c r="K7" i="82" s="1"/>
  <c r="K9" i="82"/>
  <c r="K8" i="82"/>
  <c r="N7" i="82"/>
  <c r="N6" i="82"/>
  <c r="K6" i="82"/>
  <c r="K28" i="60" l="1"/>
  <c r="N28" i="60" s="1"/>
  <c r="K27" i="60"/>
  <c r="N27" i="60" s="1"/>
  <c r="K26" i="60"/>
  <c r="N26" i="60" s="1"/>
  <c r="K25" i="60"/>
  <c r="N25" i="60" s="1"/>
  <c r="K24" i="60"/>
  <c r="N24" i="60" s="1"/>
  <c r="K23" i="60"/>
  <c r="N23" i="60" s="1"/>
  <c r="K22" i="60"/>
  <c r="N22" i="60" s="1"/>
  <c r="K21" i="60"/>
  <c r="N21" i="60" s="1"/>
  <c r="K11" i="60"/>
  <c r="K10" i="60"/>
  <c r="K9" i="60"/>
  <c r="K8" i="60"/>
  <c r="K7" i="60"/>
  <c r="K6" i="60"/>
  <c r="N28" i="110" l="1"/>
  <c r="K28" i="110"/>
  <c r="K27" i="110"/>
  <c r="N27" i="110" s="1"/>
  <c r="K26" i="110"/>
  <c r="N26" i="110" s="1"/>
  <c r="K25" i="110"/>
  <c r="N25" i="110" s="1"/>
  <c r="N24" i="110"/>
  <c r="K24" i="110"/>
  <c r="K23" i="110"/>
  <c r="N23" i="110" s="1"/>
  <c r="K22" i="110"/>
  <c r="N22" i="110" s="1"/>
  <c r="K21" i="110"/>
  <c r="N21" i="110" s="1"/>
  <c r="K11" i="110"/>
  <c r="K10" i="110"/>
  <c r="K9" i="110"/>
  <c r="K8" i="110"/>
  <c r="K6" i="110" s="1"/>
  <c r="N7" i="110"/>
  <c r="K7" i="110"/>
  <c r="N6" i="110"/>
  <c r="K28" i="105" l="1"/>
  <c r="N28" i="105" s="1"/>
  <c r="K27" i="105"/>
  <c r="N27" i="105" s="1"/>
  <c r="K26" i="105"/>
  <c r="N26" i="105" s="1"/>
  <c r="K25" i="105"/>
  <c r="N25" i="105" s="1"/>
  <c r="N24" i="105"/>
  <c r="K24" i="105"/>
  <c r="K23" i="105"/>
  <c r="N23" i="105" s="1"/>
  <c r="K22" i="105"/>
  <c r="N22" i="105" s="1"/>
  <c r="K21" i="105"/>
  <c r="N21" i="105" s="1"/>
  <c r="K11" i="105"/>
  <c r="K10" i="105"/>
  <c r="K9" i="105"/>
  <c r="K8" i="105"/>
  <c r="K7" i="105"/>
  <c r="K6" i="105"/>
  <c r="K28" i="106" l="1"/>
  <c r="N28" i="106" s="1"/>
  <c r="K27" i="106"/>
  <c r="N27" i="106" s="1"/>
  <c r="K26" i="106"/>
  <c r="N26" i="106" s="1"/>
  <c r="K25" i="106"/>
  <c r="N25" i="106" s="1"/>
  <c r="K24" i="106"/>
  <c r="N24" i="106" s="1"/>
  <c r="K23" i="106"/>
  <c r="N23" i="106" s="1"/>
  <c r="K22" i="106"/>
  <c r="N22" i="106" s="1"/>
  <c r="K21" i="106"/>
  <c r="N21" i="106" s="1"/>
  <c r="K11" i="106"/>
  <c r="K10" i="106"/>
  <c r="K9" i="106"/>
  <c r="K8" i="106"/>
  <c r="K7" i="106"/>
  <c r="K6" i="106"/>
  <c r="K28" i="107" l="1"/>
  <c r="N28" i="107" s="1"/>
  <c r="K27" i="107"/>
  <c r="N27" i="107" s="1"/>
  <c r="K26" i="107"/>
  <c r="N26" i="107" s="1"/>
  <c r="K25" i="107"/>
  <c r="N25" i="107" s="1"/>
  <c r="K24" i="107"/>
  <c r="N24" i="107" s="1"/>
  <c r="K23" i="107"/>
  <c r="N23" i="107" s="1"/>
  <c r="K22" i="107"/>
  <c r="N22" i="107" s="1"/>
  <c r="K21" i="107"/>
  <c r="N21" i="107" s="1"/>
  <c r="K11" i="107"/>
  <c r="K10" i="107"/>
  <c r="K7" i="107" s="1"/>
  <c r="K9" i="107"/>
  <c r="K8" i="107"/>
  <c r="K6" i="107" s="1"/>
  <c r="K28" i="108" l="1"/>
  <c r="N28" i="108" s="1"/>
  <c r="K27" i="108"/>
  <c r="N27" i="108" s="1"/>
  <c r="K26" i="108"/>
  <c r="N26" i="108" s="1"/>
  <c r="K25" i="108"/>
  <c r="N25" i="108" s="1"/>
  <c r="K24" i="108"/>
  <c r="N24" i="108" s="1"/>
  <c r="K23" i="108"/>
  <c r="N23" i="108" s="1"/>
  <c r="N22" i="108"/>
  <c r="K22" i="108"/>
  <c r="K21" i="108"/>
  <c r="N21" i="108" s="1"/>
  <c r="K11" i="108"/>
  <c r="K10" i="108"/>
  <c r="K7" i="108" s="1"/>
  <c r="K9" i="108"/>
  <c r="K8" i="108"/>
  <c r="K6" i="108" s="1"/>
  <c r="K28" i="109" l="1"/>
  <c r="N28" i="109" s="1"/>
  <c r="K27" i="109"/>
  <c r="N27" i="109" s="1"/>
  <c r="K26" i="109"/>
  <c r="N26" i="109" s="1"/>
  <c r="K25" i="109"/>
  <c r="N25" i="109" s="1"/>
  <c r="K24" i="109"/>
  <c r="N24" i="109" s="1"/>
  <c r="N23" i="109"/>
  <c r="K23" i="109"/>
  <c r="K22" i="109"/>
  <c r="N22" i="109" s="1"/>
  <c r="K21" i="109"/>
  <c r="N21" i="109" s="1"/>
  <c r="K11" i="109"/>
  <c r="K10" i="109"/>
  <c r="K9" i="109"/>
  <c r="K8" i="109"/>
  <c r="K6" i="109" s="1"/>
  <c r="K7" i="109"/>
  <c r="K28" i="79" l="1"/>
  <c r="N28" i="79" s="1"/>
  <c r="K27" i="79"/>
  <c r="N27" i="79" s="1"/>
  <c r="K26" i="79"/>
  <c r="N26" i="79" s="1"/>
  <c r="K25" i="79"/>
  <c r="N25" i="79" s="1"/>
  <c r="K24" i="79"/>
  <c r="N24" i="79" s="1"/>
  <c r="K23" i="79"/>
  <c r="N23" i="79" s="1"/>
  <c r="K22" i="79"/>
  <c r="N22" i="79" s="1"/>
  <c r="K21" i="79"/>
  <c r="N21" i="79" s="1"/>
  <c r="K11" i="79"/>
  <c r="K10" i="79"/>
  <c r="K9" i="79"/>
  <c r="K8" i="79"/>
  <c r="K7" i="79"/>
  <c r="K6" i="79"/>
  <c r="K28" i="104" l="1"/>
  <c r="N28" i="104" s="1"/>
  <c r="K27" i="104"/>
  <c r="N27" i="104" s="1"/>
  <c r="N26" i="104"/>
  <c r="K26" i="104"/>
  <c r="N25" i="104"/>
  <c r="K25" i="104"/>
  <c r="K24" i="104"/>
  <c r="N24" i="104" s="1"/>
  <c r="K23" i="104"/>
  <c r="N23" i="104" s="1"/>
  <c r="N22" i="104"/>
  <c r="K22" i="104"/>
  <c r="K21" i="104"/>
  <c r="N21" i="104" s="1"/>
  <c r="K11" i="104"/>
  <c r="K10" i="104"/>
  <c r="K9" i="104"/>
  <c r="K8" i="104"/>
  <c r="K6" i="104" s="1"/>
  <c r="K7" i="104"/>
  <c r="K28" i="78" l="1"/>
  <c r="N28" i="78" s="1"/>
  <c r="K27" i="78"/>
  <c r="N27" i="78" s="1"/>
  <c r="K26" i="78"/>
  <c r="N26" i="78" s="1"/>
  <c r="K25" i="78"/>
  <c r="N25" i="78" s="1"/>
  <c r="N24" i="78"/>
  <c r="K24" i="78"/>
  <c r="K23" i="78"/>
  <c r="N23" i="78" s="1"/>
  <c r="K22" i="78"/>
  <c r="N22" i="78" s="1"/>
  <c r="K21" i="78"/>
  <c r="N21" i="78" s="1"/>
  <c r="K11" i="78"/>
  <c r="K10" i="78"/>
  <c r="K9" i="78"/>
  <c r="K8" i="78"/>
  <c r="K7" i="78"/>
  <c r="K6" i="78"/>
  <c r="K28" i="100" l="1"/>
  <c r="N28" i="100" s="1"/>
  <c r="K27" i="100"/>
  <c r="N27" i="100" s="1"/>
  <c r="K26" i="100"/>
  <c r="N26" i="100" s="1"/>
  <c r="N25" i="100"/>
  <c r="K25" i="100"/>
  <c r="K24" i="100"/>
  <c r="N24" i="100" s="1"/>
  <c r="N23" i="100"/>
  <c r="K23" i="100"/>
  <c r="K22" i="100"/>
  <c r="N22" i="100" s="1"/>
  <c r="K21" i="100"/>
  <c r="N21" i="100" s="1"/>
  <c r="K11" i="100"/>
  <c r="K10" i="100"/>
  <c r="K7" i="100" s="1"/>
  <c r="K9" i="100"/>
  <c r="K8" i="100"/>
  <c r="K6" i="100" s="1"/>
  <c r="K28" i="54" l="1"/>
  <c r="N28" i="54" s="1"/>
  <c r="K27" i="54"/>
  <c r="N27" i="54" s="1"/>
  <c r="K26" i="54"/>
  <c r="N26" i="54" s="1"/>
  <c r="K25" i="54"/>
  <c r="N25" i="54" s="1"/>
  <c r="N24" i="54"/>
  <c r="K24" i="54"/>
  <c r="K23" i="54"/>
  <c r="N23" i="54" s="1"/>
  <c r="K22" i="54"/>
  <c r="N22" i="54" s="1"/>
  <c r="K21" i="54"/>
  <c r="N21" i="54" s="1"/>
  <c r="K11" i="54"/>
  <c r="K10" i="54"/>
  <c r="K9" i="54"/>
  <c r="K8" i="54"/>
  <c r="K7" i="54"/>
  <c r="K6" i="54"/>
  <c r="K28" i="87" l="1"/>
  <c r="N28" i="87" s="1"/>
  <c r="K27" i="87"/>
  <c r="N27" i="87" s="1"/>
  <c r="K26" i="87"/>
  <c r="N26" i="87" s="1"/>
  <c r="K25" i="87"/>
  <c r="N25" i="87" s="1"/>
  <c r="K24" i="87"/>
  <c r="N24" i="87" s="1"/>
  <c r="K23" i="87"/>
  <c r="N23" i="87" s="1"/>
  <c r="K22" i="87"/>
  <c r="N22" i="87" s="1"/>
  <c r="K21" i="87"/>
  <c r="N21" i="87" s="1"/>
  <c r="K11" i="87"/>
  <c r="K10" i="87"/>
  <c r="K9" i="87"/>
  <c r="K8" i="87"/>
  <c r="K7" i="87"/>
  <c r="K6" i="87"/>
  <c r="K28" i="99" l="1"/>
  <c r="N28" i="99" s="1"/>
  <c r="K27" i="99"/>
  <c r="N27" i="99" s="1"/>
  <c r="K26" i="99"/>
  <c r="N26" i="99" s="1"/>
  <c r="K25" i="99"/>
  <c r="N25" i="99" s="1"/>
  <c r="K24" i="99"/>
  <c r="N24" i="99" s="1"/>
  <c r="K23" i="99"/>
  <c r="N23" i="99" s="1"/>
  <c r="K22" i="99"/>
  <c r="N22" i="99" s="1"/>
  <c r="K21" i="99"/>
  <c r="N21" i="99" s="1"/>
  <c r="K11" i="99"/>
  <c r="K7" i="99" s="1"/>
  <c r="K10" i="99"/>
  <c r="K9" i="99"/>
  <c r="K8" i="99"/>
  <c r="K6" i="99" s="1"/>
  <c r="K28" i="75"/>
  <c r="N28" i="75" s="1"/>
  <c r="K27" i="75"/>
  <c r="N27" i="75" s="1"/>
  <c r="K26" i="75"/>
  <c r="N26" i="75" s="1"/>
  <c r="K25" i="75"/>
  <c r="N25" i="75" s="1"/>
  <c r="K24" i="75"/>
  <c r="N24" i="75" s="1"/>
  <c r="K23" i="75"/>
  <c r="N23" i="75" s="1"/>
  <c r="K22" i="75"/>
  <c r="N22" i="75" s="1"/>
  <c r="K21" i="75"/>
  <c r="N21" i="75" s="1"/>
  <c r="K11" i="75"/>
  <c r="K10" i="75"/>
  <c r="K9" i="75"/>
  <c r="K8" i="75"/>
  <c r="K7" i="75"/>
  <c r="K6" i="75"/>
  <c r="K28" i="102" l="1"/>
  <c r="N28" i="102" s="1"/>
  <c r="K27" i="102"/>
  <c r="N27" i="102" s="1"/>
  <c r="K26" i="102"/>
  <c r="N26" i="102" s="1"/>
  <c r="K25" i="102"/>
  <c r="N25" i="102" s="1"/>
  <c r="K24" i="102"/>
  <c r="N24" i="102" s="1"/>
  <c r="K23" i="102"/>
  <c r="N23" i="102" s="1"/>
  <c r="K22" i="102"/>
  <c r="N22" i="102" s="1"/>
  <c r="K21" i="102"/>
  <c r="N21" i="102" s="1"/>
  <c r="K11" i="102"/>
  <c r="K10" i="102"/>
  <c r="K9" i="102"/>
  <c r="K8" i="102"/>
  <c r="K6" i="102" s="1"/>
  <c r="K7" i="102"/>
  <c r="K28" i="103" l="1"/>
  <c r="N28" i="103" s="1"/>
  <c r="K27" i="103"/>
  <c r="N27" i="103" s="1"/>
  <c r="K26" i="103"/>
  <c r="N26" i="103" s="1"/>
  <c r="K25" i="103"/>
  <c r="N25" i="103" s="1"/>
  <c r="K24" i="103"/>
  <c r="N24" i="103" s="1"/>
  <c r="K23" i="103"/>
  <c r="N23" i="103" s="1"/>
  <c r="K22" i="103"/>
  <c r="N22" i="103" s="1"/>
  <c r="K21" i="103"/>
  <c r="N21" i="103" s="1"/>
  <c r="K11" i="103"/>
  <c r="K10" i="103"/>
  <c r="K9" i="103"/>
  <c r="K8" i="103"/>
  <c r="K7" i="103"/>
  <c r="K6" i="103"/>
  <c r="K28" i="74" l="1"/>
  <c r="N28" i="74" s="1"/>
  <c r="K27" i="74"/>
  <c r="N27" i="74" s="1"/>
  <c r="K26" i="74"/>
  <c r="N26" i="74" s="1"/>
  <c r="K25" i="74"/>
  <c r="N25" i="74" s="1"/>
  <c r="K24" i="74"/>
  <c r="N24" i="74" s="1"/>
  <c r="K23" i="74"/>
  <c r="N23" i="74" s="1"/>
  <c r="K22" i="74"/>
  <c r="N22" i="74" s="1"/>
  <c r="K21" i="74"/>
  <c r="N21" i="74" s="1"/>
  <c r="K11" i="74"/>
  <c r="K10" i="74"/>
  <c r="K9" i="74"/>
  <c r="K8" i="74"/>
  <c r="K7" i="74"/>
  <c r="K6" i="74"/>
  <c r="K28" i="98" l="1"/>
  <c r="N28" i="98" s="1"/>
  <c r="K27" i="98"/>
  <c r="N27" i="98" s="1"/>
  <c r="K26" i="98"/>
  <c r="N26" i="98" s="1"/>
  <c r="K25" i="98"/>
  <c r="N25" i="98" s="1"/>
  <c r="K24" i="98"/>
  <c r="N24" i="98" s="1"/>
  <c r="K23" i="98"/>
  <c r="N23" i="98" s="1"/>
  <c r="K22" i="98"/>
  <c r="N22" i="98" s="1"/>
  <c r="K21" i="98"/>
  <c r="N21" i="98" s="1"/>
  <c r="K11" i="98"/>
  <c r="K10" i="98"/>
  <c r="K7" i="98" s="1"/>
  <c r="K9" i="98"/>
  <c r="K8" i="98"/>
  <c r="K6" i="98" s="1"/>
  <c r="K28" i="85" l="1"/>
  <c r="N28" i="85" s="1"/>
  <c r="K27" i="85"/>
  <c r="N27" i="85" s="1"/>
  <c r="K26" i="85"/>
  <c r="N26" i="85" s="1"/>
  <c r="K25" i="85"/>
  <c r="N25" i="85" s="1"/>
  <c r="K24" i="85"/>
  <c r="N24" i="85" s="1"/>
  <c r="K23" i="85"/>
  <c r="N23" i="85" s="1"/>
  <c r="N22" i="85"/>
  <c r="K22" i="85"/>
  <c r="K21" i="85"/>
  <c r="N21" i="85" s="1"/>
  <c r="K11" i="85"/>
  <c r="K10" i="85"/>
  <c r="K7" i="85" s="1"/>
  <c r="K9" i="85"/>
  <c r="K8" i="85"/>
  <c r="K6" i="85" s="1"/>
  <c r="K28" i="48" l="1"/>
  <c r="N28" i="48" s="1"/>
  <c r="K27" i="48"/>
  <c r="N27" i="48" s="1"/>
  <c r="K26" i="48"/>
  <c r="N26" i="48" s="1"/>
  <c r="K25" i="48"/>
  <c r="N25" i="48" s="1"/>
  <c r="K24" i="48"/>
  <c r="N24" i="48" s="1"/>
  <c r="K23" i="48"/>
  <c r="N23" i="48" s="1"/>
  <c r="K22" i="48"/>
  <c r="N22" i="48" s="1"/>
  <c r="K21" i="48"/>
  <c r="N21" i="48" s="1"/>
  <c r="K11" i="48"/>
  <c r="K10" i="48"/>
  <c r="K9" i="48"/>
  <c r="K8" i="48"/>
  <c r="K7" i="48"/>
  <c r="K6" i="48"/>
  <c r="K28" i="72" l="1"/>
  <c r="N28" i="72" s="1"/>
  <c r="K27" i="72"/>
  <c r="N27" i="72" s="1"/>
  <c r="K26" i="72"/>
  <c r="N26" i="72" s="1"/>
  <c r="K25" i="72"/>
  <c r="N25" i="72" s="1"/>
  <c r="K24" i="72"/>
  <c r="N24" i="72" s="1"/>
  <c r="N23" i="72"/>
  <c r="K23" i="72"/>
  <c r="K22" i="72"/>
  <c r="N22" i="72" s="1"/>
  <c r="K21" i="72"/>
  <c r="N21" i="72" s="1"/>
  <c r="K11" i="72"/>
  <c r="K10" i="72"/>
  <c r="K9" i="72"/>
  <c r="K8" i="72"/>
  <c r="K7" i="72"/>
  <c r="K6" i="72"/>
  <c r="K28" i="46" l="1"/>
  <c r="N28" i="46" s="1"/>
  <c r="K27" i="46"/>
  <c r="N27" i="46" s="1"/>
  <c r="K26" i="46"/>
  <c r="N26" i="46" s="1"/>
  <c r="K25" i="46"/>
  <c r="N25" i="46" s="1"/>
  <c r="K24" i="46"/>
  <c r="N24" i="46" s="1"/>
  <c r="K23" i="46"/>
  <c r="N23" i="46" s="1"/>
  <c r="K22" i="46"/>
  <c r="N22" i="46" s="1"/>
  <c r="K21" i="46"/>
  <c r="N21" i="46" s="1"/>
  <c r="K11" i="46"/>
  <c r="K10" i="46"/>
  <c r="K9" i="46"/>
  <c r="K8" i="46"/>
  <c r="K7" i="46"/>
  <c r="K6" i="46"/>
  <c r="K28" i="119" l="1"/>
  <c r="N28" i="119" s="1"/>
  <c r="K27" i="119"/>
  <c r="N27" i="119" s="1"/>
  <c r="K26" i="119"/>
  <c r="N26" i="119" s="1"/>
  <c r="K25" i="119"/>
  <c r="N25" i="119" s="1"/>
  <c r="K24" i="119"/>
  <c r="N24" i="119" s="1"/>
  <c r="K23" i="119"/>
  <c r="N23" i="119" s="1"/>
  <c r="K22" i="119"/>
  <c r="N22" i="119" s="1"/>
  <c r="K21" i="119"/>
  <c r="N21" i="119" s="1"/>
  <c r="K11" i="119"/>
  <c r="K10" i="119"/>
  <c r="K9" i="119"/>
  <c r="K8" i="119"/>
  <c r="K6" i="119" s="1"/>
  <c r="K7" i="119"/>
  <c r="K28" i="118" l="1"/>
  <c r="N28" i="118" s="1"/>
  <c r="K27" i="118"/>
  <c r="N27" i="118" s="1"/>
  <c r="K26" i="118"/>
  <c r="N26" i="118" s="1"/>
  <c r="K25" i="118"/>
  <c r="N25" i="118" s="1"/>
  <c r="K24" i="118"/>
  <c r="N24" i="118" s="1"/>
  <c r="K23" i="118"/>
  <c r="N23" i="118" s="1"/>
  <c r="K22" i="118"/>
  <c r="N22" i="118" s="1"/>
  <c r="K21" i="118"/>
  <c r="N21" i="118" s="1"/>
  <c r="K11" i="118"/>
  <c r="K10" i="118"/>
  <c r="K9" i="118"/>
  <c r="K8" i="118"/>
  <c r="K7" i="118"/>
  <c r="K6" i="118"/>
  <c r="K28" i="97"/>
  <c r="N28" i="97" s="1"/>
  <c r="K27" i="97"/>
  <c r="N27" i="97" s="1"/>
  <c r="K26" i="97"/>
  <c r="N26" i="97" s="1"/>
  <c r="K25" i="97"/>
  <c r="N25" i="97" s="1"/>
  <c r="K24" i="97"/>
  <c r="N24" i="97" s="1"/>
  <c r="K23" i="97"/>
  <c r="N23" i="97" s="1"/>
  <c r="K22" i="97"/>
  <c r="N22" i="97" s="1"/>
  <c r="K21" i="97"/>
  <c r="N21" i="97" s="1"/>
  <c r="K11" i="97"/>
  <c r="K10" i="97"/>
  <c r="K7" i="97" s="1"/>
  <c r="K9" i="97"/>
  <c r="K8" i="97"/>
  <c r="K6" i="97"/>
  <c r="K28" i="43" l="1"/>
  <c r="N28" i="43" s="1"/>
  <c r="K27" i="43"/>
  <c r="N27" i="43" s="1"/>
  <c r="K26" i="43"/>
  <c r="N26" i="43" s="1"/>
  <c r="K25" i="43"/>
  <c r="N25" i="43" s="1"/>
  <c r="N24" i="43"/>
  <c r="K24" i="43"/>
  <c r="K23" i="43"/>
  <c r="N23" i="43" s="1"/>
  <c r="K22" i="43"/>
  <c r="N22" i="43" s="1"/>
  <c r="K21" i="43"/>
  <c r="N21" i="43" s="1"/>
  <c r="K11" i="43"/>
  <c r="K10" i="43"/>
  <c r="K9" i="43"/>
  <c r="K8" i="43"/>
  <c r="K7" i="43"/>
  <c r="K6" i="43"/>
  <c r="K28" i="81" l="1"/>
  <c r="N28" i="81" s="1"/>
  <c r="K27" i="81"/>
  <c r="N27" i="81" s="1"/>
  <c r="K26" i="81"/>
  <c r="N26" i="81" s="1"/>
  <c r="K25" i="81"/>
  <c r="N25" i="81" s="1"/>
  <c r="K24" i="81"/>
  <c r="N24" i="81" s="1"/>
  <c r="K23" i="81"/>
  <c r="N23" i="81" s="1"/>
  <c r="K22" i="81"/>
  <c r="N22" i="81" s="1"/>
  <c r="K21" i="81"/>
  <c r="N21" i="81" s="1"/>
  <c r="K11" i="81"/>
  <c r="K10" i="81"/>
  <c r="K7" i="81" s="1"/>
  <c r="K9" i="81"/>
  <c r="K8" i="81"/>
  <c r="K6" i="81"/>
  <c r="K28" i="69" l="1"/>
  <c r="N28" i="69" s="1"/>
  <c r="K27" i="69"/>
  <c r="N27" i="69" s="1"/>
  <c r="K26" i="69"/>
  <c r="N26" i="69" s="1"/>
  <c r="K25" i="69"/>
  <c r="N25" i="69" s="1"/>
  <c r="K24" i="69"/>
  <c r="N24" i="69" s="1"/>
  <c r="K23" i="69"/>
  <c r="N23" i="69" s="1"/>
  <c r="K22" i="69"/>
  <c r="N22" i="69" s="1"/>
  <c r="K21" i="69"/>
  <c r="N21" i="69" s="1"/>
  <c r="K11" i="69"/>
  <c r="K10" i="69"/>
  <c r="K7" i="69" s="1"/>
  <c r="K9" i="69"/>
  <c r="K8" i="69"/>
  <c r="K6" i="69" s="1"/>
  <c r="K28" i="88" l="1"/>
  <c r="N28" i="88" s="1"/>
  <c r="K27" i="88"/>
  <c r="N27" i="88" s="1"/>
  <c r="K26" i="88"/>
  <c r="N26" i="88" s="1"/>
  <c r="K25" i="88"/>
  <c r="N25" i="88" s="1"/>
  <c r="K24" i="88"/>
  <c r="N24" i="88" s="1"/>
  <c r="K23" i="88"/>
  <c r="N23" i="88" s="1"/>
  <c r="K22" i="88"/>
  <c r="N22" i="88" s="1"/>
  <c r="K21" i="88"/>
  <c r="N21" i="88" s="1"/>
  <c r="K11" i="88"/>
  <c r="K10" i="88"/>
  <c r="K9" i="88"/>
  <c r="K8" i="88"/>
  <c r="K6" i="88" s="1"/>
  <c r="K7" i="88"/>
  <c r="K28" i="117" l="1"/>
  <c r="N28" i="117" s="1"/>
  <c r="K27" i="117"/>
  <c r="N27" i="117" s="1"/>
  <c r="K26" i="117"/>
  <c r="N26" i="117" s="1"/>
  <c r="K25" i="117"/>
  <c r="N25" i="117" s="1"/>
  <c r="K24" i="117"/>
  <c r="N24" i="117" s="1"/>
  <c r="K23" i="117"/>
  <c r="N23" i="117" s="1"/>
  <c r="K22" i="117"/>
  <c r="N22" i="117" s="1"/>
  <c r="K21" i="117"/>
  <c r="N21" i="117" s="1"/>
  <c r="K11" i="117"/>
  <c r="K10" i="117"/>
  <c r="K9" i="117"/>
  <c r="K8" i="117"/>
  <c r="K7" i="117"/>
  <c r="K6" i="117"/>
  <c r="K28" i="39" l="1"/>
  <c r="N28" i="39" s="1"/>
  <c r="K27" i="39"/>
  <c r="N27" i="39" s="1"/>
  <c r="K26" i="39"/>
  <c r="N26" i="39" s="1"/>
  <c r="K25" i="39"/>
  <c r="N25" i="39" s="1"/>
  <c r="K24" i="39"/>
  <c r="N24" i="39" s="1"/>
  <c r="K23" i="39"/>
  <c r="N23" i="39" s="1"/>
  <c r="K22" i="39"/>
  <c r="N22" i="39" s="1"/>
  <c r="K21" i="39"/>
  <c r="N21" i="39" s="1"/>
  <c r="K11" i="39"/>
  <c r="K10" i="39"/>
  <c r="K7" i="39" s="1"/>
  <c r="K9" i="39"/>
  <c r="K6" i="39" s="1"/>
  <c r="K8" i="39"/>
  <c r="K28" i="38" l="1"/>
  <c r="N28" i="38" s="1"/>
  <c r="K27" i="38"/>
  <c r="N27" i="38" s="1"/>
  <c r="K26" i="38"/>
  <c r="N26" i="38" s="1"/>
  <c r="K25" i="38"/>
  <c r="N25" i="38" s="1"/>
  <c r="K24" i="38"/>
  <c r="N24" i="38" s="1"/>
  <c r="K23" i="38"/>
  <c r="N23" i="38" s="1"/>
  <c r="K22" i="38"/>
  <c r="N22" i="38" s="1"/>
  <c r="K21" i="38"/>
  <c r="N21" i="38" s="1"/>
  <c r="K11" i="38"/>
  <c r="K10" i="38"/>
  <c r="K9" i="38"/>
  <c r="K8" i="38"/>
  <c r="K7" i="38"/>
  <c r="K6" i="38"/>
  <c r="K28" i="77" l="1"/>
  <c r="N28" i="77" s="1"/>
  <c r="K27" i="77"/>
  <c r="N27" i="77" s="1"/>
  <c r="K26" i="77"/>
  <c r="N26" i="77" s="1"/>
  <c r="N25" i="77"/>
  <c r="K25" i="77"/>
  <c r="N24" i="77"/>
  <c r="K24" i="77"/>
  <c r="K23" i="77"/>
  <c r="N23" i="77" s="1"/>
  <c r="K22" i="77"/>
  <c r="N22" i="77" s="1"/>
  <c r="N21" i="77"/>
  <c r="K11" i="77"/>
  <c r="K10" i="77"/>
  <c r="K7" i="77" s="1"/>
  <c r="K9" i="77"/>
  <c r="K8" i="77"/>
  <c r="K6" i="77"/>
  <c r="K28" i="37"/>
  <c r="N28" i="37" s="1"/>
  <c r="K27" i="37"/>
  <c r="N27" i="37" s="1"/>
  <c r="K26" i="37"/>
  <c r="N26" i="37" s="1"/>
  <c r="K25" i="37"/>
  <c r="N25" i="37" s="1"/>
  <c r="K24" i="37"/>
  <c r="N24" i="37" s="1"/>
  <c r="K23" i="37"/>
  <c r="N23" i="37" s="1"/>
  <c r="K22" i="37"/>
  <c r="N22" i="37" s="1"/>
  <c r="K21" i="37"/>
  <c r="N21" i="37" s="1"/>
  <c r="K11" i="37"/>
  <c r="K10" i="37"/>
  <c r="K7" i="37" s="1"/>
  <c r="K9" i="37"/>
  <c r="K8" i="37"/>
  <c r="K6" i="37" s="1"/>
  <c r="K28" i="36" l="1"/>
  <c r="N28" i="36" s="1"/>
  <c r="K27" i="36"/>
  <c r="N27" i="36" s="1"/>
  <c r="N26" i="36"/>
  <c r="K26" i="36"/>
  <c r="K25" i="36"/>
  <c r="N25" i="36" s="1"/>
  <c r="N24" i="36"/>
  <c r="K24" i="36"/>
  <c r="K23" i="36"/>
  <c r="N23" i="36" s="1"/>
  <c r="K22" i="36"/>
  <c r="N22" i="36" s="1"/>
  <c r="K21" i="36"/>
  <c r="N21" i="36" s="1"/>
  <c r="K6" i="36"/>
  <c r="K7" i="36"/>
  <c r="K28" i="35" l="1"/>
  <c r="N28" i="35" s="1"/>
  <c r="K27" i="35"/>
  <c r="N27" i="35" s="1"/>
  <c r="K26" i="35"/>
  <c r="N26" i="35" s="1"/>
  <c r="K25" i="35"/>
  <c r="N25" i="35" s="1"/>
  <c r="K24" i="35"/>
  <c r="N24" i="35" s="1"/>
  <c r="K23" i="35"/>
  <c r="N23" i="35" s="1"/>
  <c r="K22" i="35"/>
  <c r="N22" i="35" s="1"/>
  <c r="K21" i="35"/>
  <c r="N21" i="35" s="1"/>
  <c r="K11" i="35"/>
  <c r="K10" i="35"/>
  <c r="K9" i="35"/>
  <c r="K8" i="35"/>
  <c r="K7" i="35"/>
  <c r="K6" i="35"/>
  <c r="K28" i="111" l="1"/>
  <c r="N28" i="111" s="1"/>
  <c r="K27" i="111"/>
  <c r="N27" i="111" s="1"/>
  <c r="K26" i="111"/>
  <c r="N26" i="111" s="1"/>
  <c r="K25" i="111"/>
  <c r="N25" i="111" s="1"/>
  <c r="K24" i="111"/>
  <c r="N24" i="111" s="1"/>
  <c r="K23" i="111"/>
  <c r="N23" i="111" s="1"/>
  <c r="K22" i="111"/>
  <c r="N22" i="111" s="1"/>
  <c r="K21" i="111"/>
  <c r="N21" i="111" s="1"/>
  <c r="K11" i="111"/>
  <c r="K9" i="111"/>
  <c r="K8" i="111"/>
  <c r="K7" i="111"/>
  <c r="K6" i="111"/>
  <c r="K28" i="66" l="1"/>
  <c r="N28" i="66" s="1"/>
  <c r="K27" i="66"/>
  <c r="N27" i="66" s="1"/>
  <c r="K26" i="66"/>
  <c r="N26" i="66" s="1"/>
  <c r="K25" i="66"/>
  <c r="N25" i="66" s="1"/>
  <c r="K24" i="66"/>
  <c r="N24" i="66" s="1"/>
  <c r="K23" i="66"/>
  <c r="N23" i="66" s="1"/>
  <c r="K22" i="66"/>
  <c r="N22" i="66" s="1"/>
  <c r="K21" i="66"/>
  <c r="N21" i="66" s="1"/>
  <c r="K11" i="66"/>
  <c r="K10" i="66"/>
  <c r="K9" i="66"/>
  <c r="K8" i="66"/>
  <c r="K7" i="66"/>
  <c r="K6" i="66"/>
  <c r="K28" i="121" l="1"/>
  <c r="N28" i="121" s="1"/>
  <c r="K27" i="121"/>
  <c r="N27" i="121" s="1"/>
  <c r="K26" i="121"/>
  <c r="N26" i="121" s="1"/>
  <c r="K25" i="121"/>
  <c r="N25" i="121" s="1"/>
  <c r="K24" i="121"/>
  <c r="N24" i="121" s="1"/>
  <c r="K23" i="121"/>
  <c r="N23" i="121" s="1"/>
  <c r="K22" i="121"/>
  <c r="N22" i="121" s="1"/>
  <c r="K21" i="121"/>
  <c r="N21" i="121" s="1"/>
  <c r="K11" i="121"/>
  <c r="K10" i="121"/>
  <c r="K7" i="121" s="1"/>
  <c r="K9" i="121"/>
  <c r="K8" i="121"/>
  <c r="K6" i="121"/>
  <c r="K28" i="32" l="1"/>
  <c r="N28" i="32" s="1"/>
  <c r="K27" i="32"/>
  <c r="N27" i="32" s="1"/>
  <c r="K26" i="32"/>
  <c r="N26" i="32" s="1"/>
  <c r="K25" i="32"/>
  <c r="N25" i="32" s="1"/>
  <c r="K24" i="32"/>
  <c r="N24" i="32" s="1"/>
  <c r="K23" i="32"/>
  <c r="N23" i="32" s="1"/>
  <c r="K22" i="32"/>
  <c r="N22" i="32" s="1"/>
  <c r="K21" i="32"/>
  <c r="N21" i="32" s="1"/>
  <c r="K11" i="32"/>
  <c r="K7" i="32" s="1"/>
  <c r="K10" i="32"/>
  <c r="K9" i="32"/>
  <c r="K8" i="32"/>
  <c r="K6" i="32"/>
  <c r="K28" i="31"/>
  <c r="N28" i="31" s="1"/>
  <c r="K27" i="31"/>
  <c r="N27" i="31" s="1"/>
  <c r="K26" i="31"/>
  <c r="N26" i="31" s="1"/>
  <c r="K25" i="31"/>
  <c r="N25" i="31" s="1"/>
  <c r="K24" i="31"/>
  <c r="N24" i="31" s="1"/>
  <c r="N23" i="31"/>
  <c r="K23" i="31"/>
  <c r="K22" i="31"/>
  <c r="N22" i="31" s="1"/>
  <c r="K21" i="31"/>
  <c r="N21" i="31" s="1"/>
  <c r="K11" i="31"/>
  <c r="K10" i="31"/>
  <c r="K7" i="31" s="1"/>
  <c r="K9" i="31"/>
  <c r="K8" i="31"/>
  <c r="K6" i="31" s="1"/>
  <c r="K28" i="30" l="1"/>
  <c r="N28" i="30" s="1"/>
  <c r="K27" i="30"/>
  <c r="N27" i="30" s="1"/>
  <c r="K26" i="30"/>
  <c r="N26" i="30" s="1"/>
  <c r="K25" i="30"/>
  <c r="N25" i="30" s="1"/>
  <c r="K24" i="30"/>
  <c r="N24" i="30" s="1"/>
  <c r="K23" i="30"/>
  <c r="N23" i="30" s="1"/>
  <c r="K22" i="30"/>
  <c r="N22" i="30" s="1"/>
  <c r="K21" i="30"/>
  <c r="N21" i="30" s="1"/>
  <c r="K11" i="30"/>
  <c r="K10" i="30"/>
  <c r="K9" i="30"/>
  <c r="K8" i="30"/>
  <c r="K7" i="30"/>
  <c r="K6" i="30"/>
  <c r="K28" i="95" l="1"/>
  <c r="N28" i="95" s="1"/>
  <c r="K27" i="95"/>
  <c r="N27" i="95" s="1"/>
  <c r="K26" i="95"/>
  <c r="N26" i="95" s="1"/>
  <c r="K25" i="95"/>
  <c r="N25" i="95" s="1"/>
  <c r="K24" i="95"/>
  <c r="N24" i="95" s="1"/>
  <c r="K23" i="95"/>
  <c r="N23" i="95" s="1"/>
  <c r="K22" i="95"/>
  <c r="N22" i="95" s="1"/>
  <c r="K21" i="95"/>
  <c r="N21" i="95" s="1"/>
  <c r="K11" i="95"/>
  <c r="K10" i="95"/>
  <c r="K7" i="95" s="1"/>
  <c r="K9" i="95"/>
  <c r="K8" i="95"/>
  <c r="K6" i="95" s="1"/>
  <c r="K28" i="65" l="1"/>
  <c r="N28" i="65" s="1"/>
  <c r="K27" i="65"/>
  <c r="N27" i="65" s="1"/>
  <c r="K26" i="65"/>
  <c r="N26" i="65" s="1"/>
  <c r="K25" i="65"/>
  <c r="N25" i="65" s="1"/>
  <c r="K24" i="65"/>
  <c r="N24" i="65" s="1"/>
  <c r="K23" i="65"/>
  <c r="N23" i="65" s="1"/>
  <c r="K22" i="65"/>
  <c r="N22" i="65" s="1"/>
  <c r="K21" i="65"/>
  <c r="N21" i="65" s="1"/>
  <c r="K11" i="65"/>
  <c r="K10" i="65"/>
  <c r="K7" i="65" s="1"/>
  <c r="K9" i="65"/>
  <c r="K8" i="65"/>
  <c r="K6" i="65" s="1"/>
  <c r="K28" i="27" l="1"/>
  <c r="N28" i="27" s="1"/>
  <c r="K27" i="27"/>
  <c r="N27" i="27" s="1"/>
  <c r="K26" i="27"/>
  <c r="N26" i="27" s="1"/>
  <c r="K25" i="27"/>
  <c r="N25" i="27" s="1"/>
  <c r="K24" i="27"/>
  <c r="N24" i="27" s="1"/>
  <c r="K23" i="27"/>
  <c r="N23" i="27" s="1"/>
  <c r="K22" i="27"/>
  <c r="N22" i="27" s="1"/>
  <c r="K21" i="27"/>
  <c r="N21" i="27" s="1"/>
  <c r="K11" i="27"/>
  <c r="K10" i="27"/>
  <c r="K9" i="27"/>
  <c r="K8" i="27"/>
  <c r="K6" i="27" s="1"/>
  <c r="K7" i="27"/>
  <c r="K28" i="80" l="1"/>
  <c r="N28" i="80" s="1"/>
  <c r="K27" i="80"/>
  <c r="N27" i="80" s="1"/>
  <c r="K26" i="80"/>
  <c r="N26" i="80" s="1"/>
  <c r="K25" i="80"/>
  <c r="N25" i="80" s="1"/>
  <c r="K24" i="80"/>
  <c r="N24" i="80" s="1"/>
  <c r="K23" i="80"/>
  <c r="N23" i="80" s="1"/>
  <c r="K22" i="80"/>
  <c r="N22" i="80" s="1"/>
  <c r="K21" i="80"/>
  <c r="N21" i="80" s="1"/>
  <c r="K11" i="80"/>
  <c r="K10" i="80"/>
  <c r="K7" i="80" s="1"/>
  <c r="K9" i="80"/>
  <c r="K8" i="80"/>
  <c r="K6" i="80" s="1"/>
  <c r="K28" i="26" l="1"/>
  <c r="N28" i="26" s="1"/>
  <c r="K27" i="26"/>
  <c r="N27" i="26" s="1"/>
  <c r="K26" i="26"/>
  <c r="N26" i="26" s="1"/>
  <c r="K25" i="26"/>
  <c r="N25" i="26" s="1"/>
  <c r="K24" i="26"/>
  <c r="N24" i="26" s="1"/>
  <c r="K23" i="26"/>
  <c r="N23" i="26" s="1"/>
  <c r="K22" i="26"/>
  <c r="N22" i="26" s="1"/>
  <c r="K21" i="26"/>
  <c r="N21" i="26" s="1"/>
  <c r="K11" i="26"/>
  <c r="K10" i="26"/>
  <c r="K9" i="26"/>
  <c r="K8" i="26"/>
  <c r="K7" i="26"/>
  <c r="K6" i="26"/>
  <c r="K28" i="63" l="1"/>
  <c r="N28" i="63" s="1"/>
  <c r="K27" i="63"/>
  <c r="N27" i="63" s="1"/>
  <c r="K26" i="63"/>
  <c r="N26" i="63" s="1"/>
  <c r="K25" i="63"/>
  <c r="N25" i="63" s="1"/>
  <c r="K24" i="63"/>
  <c r="N24" i="63" s="1"/>
  <c r="K23" i="63"/>
  <c r="N23" i="63" s="1"/>
  <c r="K22" i="63"/>
  <c r="N22" i="63" s="1"/>
  <c r="K21" i="63"/>
  <c r="N21" i="63" s="1"/>
  <c r="K11" i="63"/>
  <c r="K10" i="63"/>
  <c r="K7" i="63" s="1"/>
  <c r="K9" i="63"/>
  <c r="K8" i="63"/>
  <c r="K6" i="63"/>
  <c r="K28" i="25" l="1"/>
  <c r="N28" i="25" s="1"/>
  <c r="K27" i="25"/>
  <c r="N27" i="25" s="1"/>
  <c r="K26" i="25"/>
  <c r="N26" i="25" s="1"/>
  <c r="K25" i="25"/>
  <c r="N25" i="25" s="1"/>
  <c r="K24" i="25"/>
  <c r="N24" i="25" s="1"/>
  <c r="K23" i="25"/>
  <c r="N23" i="25" s="1"/>
  <c r="K22" i="25"/>
  <c r="N22" i="25" s="1"/>
  <c r="K21" i="25"/>
  <c r="N21" i="25" s="1"/>
  <c r="K11" i="25"/>
  <c r="K10" i="25"/>
  <c r="K7" i="25" s="1"/>
  <c r="K9" i="25"/>
  <c r="K8" i="25"/>
  <c r="K6" i="25" s="1"/>
  <c r="K28" i="24" l="1"/>
  <c r="N28" i="24" s="1"/>
  <c r="K27" i="24"/>
  <c r="N27" i="24" s="1"/>
  <c r="K26" i="24"/>
  <c r="N26" i="24" s="1"/>
  <c r="K25" i="24"/>
  <c r="N25" i="24" s="1"/>
  <c r="K24" i="24"/>
  <c r="N24" i="24" s="1"/>
  <c r="N23" i="24"/>
  <c r="K23" i="24"/>
  <c r="K22" i="24"/>
  <c r="N22" i="24" s="1"/>
  <c r="K21" i="24"/>
  <c r="N21" i="24" s="1"/>
  <c r="K11" i="24"/>
  <c r="K10" i="24"/>
  <c r="K9" i="24"/>
  <c r="K8" i="24"/>
  <c r="K6" i="24" s="1"/>
  <c r="K7" i="24"/>
  <c r="K28" i="23" l="1"/>
  <c r="N28" i="23" s="1"/>
  <c r="K27" i="23"/>
  <c r="N27" i="23" s="1"/>
  <c r="K26" i="23"/>
  <c r="N26" i="23" s="1"/>
  <c r="K25" i="23"/>
  <c r="N25" i="23" s="1"/>
  <c r="K24" i="23"/>
  <c r="N24" i="23" s="1"/>
  <c r="K23" i="23"/>
  <c r="N23" i="23" s="1"/>
  <c r="K22" i="23"/>
  <c r="N22" i="23" s="1"/>
  <c r="K21" i="23"/>
  <c r="N21" i="23" s="1"/>
  <c r="K11" i="23"/>
  <c r="K10" i="23"/>
  <c r="K7" i="23" s="1"/>
  <c r="K9" i="23"/>
  <c r="K8" i="23"/>
  <c r="K6" i="23" s="1"/>
  <c r="K28" i="22" l="1"/>
  <c r="N28" i="22" s="1"/>
  <c r="K27" i="22"/>
  <c r="N27" i="22" s="1"/>
  <c r="K26" i="22"/>
  <c r="N26" i="22" s="1"/>
  <c r="K25" i="22"/>
  <c r="N25" i="22" s="1"/>
  <c r="K24" i="22"/>
  <c r="N24" i="22" s="1"/>
  <c r="K23" i="22"/>
  <c r="N23" i="22" s="1"/>
  <c r="K22" i="22"/>
  <c r="N22" i="22" s="1"/>
  <c r="K21" i="22"/>
  <c r="N21" i="22" s="1"/>
  <c r="K11" i="22"/>
  <c r="K10" i="22"/>
  <c r="K7" i="22" s="1"/>
  <c r="K9" i="22"/>
  <c r="K8" i="22"/>
  <c r="K6" i="22"/>
  <c r="K28" i="21" l="1"/>
  <c r="N28" i="21" s="1"/>
  <c r="K27" i="21"/>
  <c r="N27" i="21" s="1"/>
  <c r="K26" i="21"/>
  <c r="N26" i="21" s="1"/>
  <c r="K25" i="21"/>
  <c r="N25" i="21" s="1"/>
  <c r="K24" i="21"/>
  <c r="N24" i="21" s="1"/>
  <c r="K23" i="21"/>
  <c r="N23" i="21" s="1"/>
  <c r="K22" i="21"/>
  <c r="N22" i="21" s="1"/>
  <c r="N21" i="21"/>
  <c r="K21" i="21"/>
  <c r="K11" i="21"/>
  <c r="K10" i="21"/>
  <c r="K7" i="21" s="1"/>
  <c r="K9" i="21"/>
  <c r="K8" i="21"/>
  <c r="K6" i="21" s="1"/>
  <c r="K28" i="94" l="1"/>
  <c r="N28" i="94" s="1"/>
  <c r="K27" i="94"/>
  <c r="N27" i="94" s="1"/>
  <c r="K26" i="94"/>
  <c r="N26" i="94" s="1"/>
  <c r="K25" i="94"/>
  <c r="N25" i="94" s="1"/>
  <c r="K24" i="94"/>
  <c r="N24" i="94" s="1"/>
  <c r="K23" i="94"/>
  <c r="N23" i="94" s="1"/>
  <c r="K22" i="94"/>
  <c r="N22" i="94" s="1"/>
  <c r="K21" i="94"/>
  <c r="N21" i="94" s="1"/>
  <c r="K11" i="94"/>
  <c r="K10" i="94"/>
  <c r="K9" i="94"/>
  <c r="K8" i="94"/>
  <c r="K7" i="94"/>
  <c r="K6" i="94"/>
  <c r="K28" i="19" l="1"/>
  <c r="N28" i="19" s="1"/>
  <c r="K27" i="19"/>
  <c r="N27" i="19" s="1"/>
  <c r="K26" i="19"/>
  <c r="N26" i="19" s="1"/>
  <c r="K25" i="19"/>
  <c r="N25" i="19" s="1"/>
  <c r="K24" i="19"/>
  <c r="N24" i="19" s="1"/>
  <c r="K23" i="19"/>
  <c r="N23" i="19" s="1"/>
  <c r="K22" i="19"/>
  <c r="N22" i="19" s="1"/>
  <c r="K21" i="19"/>
  <c r="N21" i="19" s="1"/>
  <c r="K11" i="19"/>
  <c r="K10" i="19"/>
  <c r="K9" i="19"/>
  <c r="K8" i="19"/>
  <c r="K6" i="19" s="1"/>
  <c r="K7" i="19"/>
  <c r="K28" i="17" l="1"/>
  <c r="N28" i="17" s="1"/>
  <c r="K27" i="17"/>
  <c r="N27" i="17" s="1"/>
  <c r="K26" i="17"/>
  <c r="N26" i="17" s="1"/>
  <c r="N25" i="17"/>
  <c r="K25" i="17"/>
  <c r="N24" i="17"/>
  <c r="K24" i="17"/>
  <c r="N23" i="17"/>
  <c r="K23" i="17"/>
  <c r="K22" i="17"/>
  <c r="N22" i="17" s="1"/>
  <c r="K21" i="17"/>
  <c r="N21" i="17" s="1"/>
  <c r="K11" i="17"/>
  <c r="K10" i="17"/>
  <c r="K7" i="17" s="1"/>
  <c r="K9" i="17"/>
  <c r="K8" i="17"/>
  <c r="K6" i="17" s="1"/>
  <c r="K28" i="93" l="1"/>
  <c r="N28" i="93" s="1"/>
  <c r="K27" i="93"/>
  <c r="N27" i="93" s="1"/>
  <c r="K26" i="93"/>
  <c r="N26" i="93" s="1"/>
  <c r="K25" i="93"/>
  <c r="N25" i="93" s="1"/>
  <c r="K24" i="93"/>
  <c r="N24" i="93" s="1"/>
  <c r="N23" i="93"/>
  <c r="K23" i="93"/>
  <c r="K22" i="93"/>
  <c r="N22" i="93" s="1"/>
  <c r="K21" i="93"/>
  <c r="N21" i="93" s="1"/>
  <c r="K11" i="93"/>
  <c r="K10" i="93"/>
  <c r="K7" i="93" s="1"/>
  <c r="K9" i="93"/>
  <c r="K8" i="93"/>
  <c r="K6" i="93"/>
  <c r="K28" i="16" l="1"/>
  <c r="N28" i="16" s="1"/>
  <c r="K27" i="16"/>
  <c r="N27" i="16" s="1"/>
  <c r="N26" i="16"/>
  <c r="K26" i="16"/>
  <c r="K25" i="16"/>
  <c r="N25" i="16" s="1"/>
  <c r="K24" i="16"/>
  <c r="N24" i="16" s="1"/>
  <c r="K23" i="16"/>
  <c r="N23" i="16" s="1"/>
  <c r="N22" i="16"/>
  <c r="K22" i="16"/>
  <c r="K21" i="16"/>
  <c r="N21" i="16" s="1"/>
  <c r="K11" i="16"/>
  <c r="K10" i="16"/>
  <c r="K7" i="16" s="1"/>
  <c r="K9" i="16"/>
  <c r="K8" i="16"/>
  <c r="K6" i="16" s="1"/>
  <c r="K28" i="15" l="1"/>
  <c r="N28" i="15" s="1"/>
  <c r="K27" i="15"/>
  <c r="N27" i="15" s="1"/>
  <c r="K26" i="15"/>
  <c r="N26" i="15" s="1"/>
  <c r="K25" i="15"/>
  <c r="N25" i="15" s="1"/>
  <c r="K24" i="15"/>
  <c r="N24" i="15" s="1"/>
  <c r="K23" i="15"/>
  <c r="N23" i="15" s="1"/>
  <c r="K22" i="15"/>
  <c r="N22" i="15" s="1"/>
  <c r="K21" i="15"/>
  <c r="N21" i="15" s="1"/>
  <c r="K11" i="15"/>
  <c r="K10" i="15"/>
  <c r="K9" i="15"/>
  <c r="K8" i="15"/>
  <c r="K7" i="15"/>
  <c r="K6" i="15"/>
  <c r="K28" i="120" l="1"/>
  <c r="N28" i="120" s="1"/>
  <c r="K27" i="120"/>
  <c r="N27" i="120" s="1"/>
  <c r="N26" i="120"/>
  <c r="K26" i="120"/>
  <c r="K25" i="120"/>
  <c r="N25" i="120" s="1"/>
  <c r="K24" i="120"/>
  <c r="N24" i="120" s="1"/>
  <c r="K23" i="120"/>
  <c r="N23" i="120" s="1"/>
  <c r="N22" i="120"/>
  <c r="K22" i="120"/>
  <c r="K21" i="120"/>
  <c r="N21" i="120" s="1"/>
  <c r="K11" i="120"/>
  <c r="K10" i="120"/>
  <c r="K9" i="120"/>
  <c r="K8" i="120"/>
  <c r="K6" i="120" s="1"/>
  <c r="K7" i="120"/>
  <c r="K28" i="92" l="1"/>
  <c r="N28" i="92" s="1"/>
  <c r="N27" i="92"/>
  <c r="K27" i="92"/>
  <c r="K26" i="92"/>
  <c r="N26" i="92" s="1"/>
  <c r="K25" i="92"/>
  <c r="N25" i="92" s="1"/>
  <c r="K24" i="92"/>
  <c r="N24" i="92" s="1"/>
  <c r="N23" i="92"/>
  <c r="K23" i="92"/>
  <c r="K22" i="92"/>
  <c r="N22" i="92" s="1"/>
  <c r="K21" i="92"/>
  <c r="N21" i="92" s="1"/>
  <c r="K11" i="92"/>
  <c r="K10" i="92"/>
  <c r="K9" i="92"/>
  <c r="K8" i="92"/>
  <c r="K6" i="92" s="1"/>
  <c r="K7" i="92"/>
  <c r="K28" i="8" l="1"/>
  <c r="N28" i="8" s="1"/>
  <c r="K27" i="8"/>
  <c r="N27" i="8" s="1"/>
  <c r="K26" i="8"/>
  <c r="N26" i="8" s="1"/>
  <c r="K25" i="8"/>
  <c r="N25" i="8" s="1"/>
  <c r="K24" i="8"/>
  <c r="N24" i="8" s="1"/>
  <c r="K23" i="8"/>
  <c r="N23" i="8" s="1"/>
  <c r="K22" i="8"/>
  <c r="N22" i="8" s="1"/>
  <c r="K21" i="8"/>
  <c r="N21" i="8" s="1"/>
  <c r="K9" i="8"/>
  <c r="K8" i="8"/>
  <c r="K6" i="8" s="1"/>
  <c r="K28" i="116" l="1"/>
  <c r="N28" i="116" s="1"/>
  <c r="K27" i="116"/>
  <c r="N27" i="116" s="1"/>
  <c r="N26" i="116"/>
  <c r="K26" i="116"/>
  <c r="K25" i="116"/>
  <c r="N25" i="116" s="1"/>
  <c r="K24" i="116"/>
  <c r="N24" i="116" s="1"/>
  <c r="K23" i="116"/>
  <c r="N23" i="116" s="1"/>
  <c r="N22" i="116"/>
  <c r="K22" i="116"/>
  <c r="K21" i="116"/>
  <c r="N21" i="116" s="1"/>
  <c r="K11" i="116"/>
  <c r="K10" i="116"/>
  <c r="K9" i="116"/>
  <c r="K8" i="116"/>
  <c r="K6" i="116" s="1"/>
  <c r="K7" i="116"/>
  <c r="K28" i="13" l="1"/>
  <c r="N28" i="13" s="1"/>
  <c r="K27" i="13"/>
  <c r="N27" i="13" s="1"/>
  <c r="K26" i="13"/>
  <c r="N26" i="13" s="1"/>
  <c r="K25" i="13"/>
  <c r="N25" i="13" s="1"/>
  <c r="K24" i="13"/>
  <c r="N24" i="13" s="1"/>
  <c r="K23" i="13"/>
  <c r="N23" i="13" s="1"/>
  <c r="K22" i="13"/>
  <c r="N22" i="13" s="1"/>
  <c r="K21" i="13"/>
  <c r="N21" i="13" s="1"/>
  <c r="K11" i="13"/>
  <c r="K10" i="13"/>
  <c r="K7" i="13" s="1"/>
  <c r="K9" i="13"/>
  <c r="K8" i="13"/>
  <c r="K6" i="13" s="1"/>
  <c r="K28" i="12" l="1"/>
  <c r="N28" i="12" s="1"/>
  <c r="K27" i="12"/>
  <c r="N27" i="12" s="1"/>
  <c r="K26" i="12"/>
  <c r="N26" i="12" s="1"/>
  <c r="K25" i="12"/>
  <c r="N25" i="12" s="1"/>
  <c r="K24" i="12"/>
  <c r="N24" i="12" s="1"/>
  <c r="K23" i="12"/>
  <c r="N23" i="12" s="1"/>
  <c r="K22" i="12"/>
  <c r="N22" i="12" s="1"/>
  <c r="K21" i="12"/>
  <c r="N21" i="12" s="1"/>
  <c r="K11" i="12"/>
  <c r="K10" i="12"/>
  <c r="K9" i="12"/>
  <c r="K6" i="12"/>
  <c r="K7" i="12"/>
  <c r="K28" i="84" l="1"/>
  <c r="N28" i="84" s="1"/>
  <c r="K27" i="84"/>
  <c r="N27" i="84" s="1"/>
  <c r="K26" i="84"/>
  <c r="N26" i="84" s="1"/>
  <c r="K25" i="84"/>
  <c r="N25" i="84" s="1"/>
  <c r="K24" i="84"/>
  <c r="N24" i="84" s="1"/>
  <c r="K23" i="84"/>
  <c r="N23" i="84" s="1"/>
  <c r="K22" i="84"/>
  <c r="N22" i="84" s="1"/>
  <c r="K21" i="84"/>
  <c r="N21" i="84" s="1"/>
  <c r="K11" i="84"/>
  <c r="K10" i="84"/>
  <c r="K9" i="84"/>
  <c r="K8" i="84"/>
  <c r="K7" i="84"/>
  <c r="K6" i="84"/>
  <c r="K28" i="101" l="1"/>
  <c r="N28" i="101" s="1"/>
  <c r="K27" i="101"/>
  <c r="N27" i="101" s="1"/>
  <c r="K26" i="101"/>
  <c r="N26" i="101" s="1"/>
  <c r="K25" i="101"/>
  <c r="N25" i="101" s="1"/>
  <c r="N24" i="101"/>
  <c r="K24" i="101"/>
  <c r="K23" i="101"/>
  <c r="N23" i="101" s="1"/>
  <c r="K22" i="101"/>
  <c r="N22" i="101" s="1"/>
  <c r="K21" i="101"/>
  <c r="N21" i="101" s="1"/>
  <c r="K11" i="101"/>
  <c r="K10" i="101"/>
  <c r="K9" i="101"/>
  <c r="K8" i="101"/>
  <c r="K6" i="101" s="1"/>
  <c r="K7" i="101" l="1"/>
  <c r="K28" i="42" l="1"/>
  <c r="N28" i="42" s="1"/>
  <c r="K27" i="42"/>
  <c r="N27" i="42" s="1"/>
  <c r="K26" i="42"/>
  <c r="N26" i="42" s="1"/>
  <c r="K25" i="42"/>
  <c r="N25" i="42" s="1"/>
  <c r="K24" i="42"/>
  <c r="N24" i="42" s="1"/>
  <c r="K23" i="42"/>
  <c r="N23" i="42" s="1"/>
  <c r="K22" i="42"/>
  <c r="N22" i="42" s="1"/>
  <c r="K21" i="42"/>
  <c r="N21" i="42" s="1"/>
  <c r="K11" i="42"/>
  <c r="K10" i="42"/>
  <c r="K9" i="42"/>
  <c r="K8" i="42"/>
  <c r="K6" i="42" s="1"/>
  <c r="K7" i="42"/>
  <c r="K28" i="47" l="1"/>
  <c r="N28" i="47" s="1"/>
  <c r="K27" i="47"/>
  <c r="N27" i="47" s="1"/>
  <c r="K26" i="47"/>
  <c r="N26" i="47" s="1"/>
  <c r="K25" i="47"/>
  <c r="N25" i="47" s="1"/>
  <c r="K24" i="47"/>
  <c r="N24" i="47" s="1"/>
  <c r="K23" i="47"/>
  <c r="N23" i="47" s="1"/>
  <c r="K22" i="47"/>
  <c r="N22" i="47" s="1"/>
  <c r="K21" i="47"/>
  <c r="N21" i="47" s="1"/>
  <c r="K11" i="47"/>
  <c r="K10" i="47"/>
  <c r="K9" i="47"/>
  <c r="K8" i="47"/>
  <c r="K7" i="47"/>
  <c r="K6" i="47"/>
  <c r="K28" i="61" l="1"/>
  <c r="N28" i="61" s="1"/>
  <c r="K27" i="61"/>
  <c r="N27" i="61" s="1"/>
  <c r="K26" i="61"/>
  <c r="N26" i="61" s="1"/>
  <c r="K25" i="61"/>
  <c r="N25" i="61" s="1"/>
  <c r="K24" i="61"/>
  <c r="N24" i="61" s="1"/>
  <c r="K23" i="61"/>
  <c r="N23" i="61" s="1"/>
  <c r="K22" i="61"/>
  <c r="N22" i="61" s="1"/>
  <c r="K21" i="61"/>
  <c r="N21" i="61" s="1"/>
  <c r="K11" i="61"/>
  <c r="K10" i="61"/>
  <c r="K7" i="61" s="1"/>
  <c r="K9" i="61"/>
  <c r="K8" i="61"/>
  <c r="K6" i="61"/>
  <c r="K28" i="5" l="1"/>
  <c r="N28" i="5" s="1"/>
  <c r="K27" i="5"/>
  <c r="N27" i="5" s="1"/>
  <c r="K26" i="5"/>
  <c r="N26" i="5" s="1"/>
  <c r="K25" i="5"/>
  <c r="N25" i="5" s="1"/>
  <c r="K24" i="5"/>
  <c r="N24" i="5" s="1"/>
  <c r="K23" i="5"/>
  <c r="N23" i="5" s="1"/>
  <c r="K22" i="5"/>
  <c r="N22" i="5" s="1"/>
  <c r="K21" i="5"/>
  <c r="N21" i="5" s="1"/>
  <c r="K11" i="5"/>
  <c r="K10" i="5"/>
  <c r="K9" i="5"/>
  <c r="K8" i="5"/>
  <c r="K6" i="5" s="1"/>
  <c r="K7" i="5" l="1"/>
  <c r="K28" i="6"/>
  <c r="N28" i="6" s="1"/>
  <c r="K27" i="6"/>
  <c r="N27" i="6" s="1"/>
  <c r="K26" i="6"/>
  <c r="N26" i="6" s="1"/>
  <c r="K25" i="6"/>
  <c r="N25" i="6" s="1"/>
  <c r="N24" i="6"/>
  <c r="K24" i="6"/>
  <c r="K23" i="6"/>
  <c r="N23" i="6" s="1"/>
  <c r="K22" i="6"/>
  <c r="N22" i="6" s="1"/>
  <c r="K21" i="6"/>
  <c r="N21" i="6" s="1"/>
  <c r="K11" i="6"/>
  <c r="K10" i="6"/>
  <c r="K7" i="6" s="1"/>
  <c r="K9" i="6"/>
  <c r="K8" i="6"/>
  <c r="K6" i="6" s="1"/>
  <c r="AK26" i="1" l="1"/>
  <c r="AK33" i="1"/>
  <c r="AK36" i="1"/>
  <c r="AK42" i="1"/>
  <c r="AK49" i="1"/>
  <c r="AK70" i="1"/>
  <c r="AK71" i="1"/>
  <c r="AK72" i="1"/>
  <c r="AK74" i="1"/>
  <c r="AK75" i="1"/>
  <c r="AK86" i="1"/>
  <c r="AK93" i="1"/>
  <c r="AK97" i="1"/>
  <c r="AK115" i="1"/>
  <c r="AK121" i="1"/>
  <c r="AK136" i="1"/>
  <c r="AK138" i="1"/>
  <c r="AK141" i="1"/>
  <c r="AK145" i="1"/>
  <c r="AK147" i="1"/>
  <c r="AK154" i="1"/>
  <c r="AK156" i="1"/>
  <c r="AK159" i="1"/>
  <c r="AK161" i="1"/>
  <c r="AK163" i="1"/>
  <c r="AK165" i="1"/>
  <c r="AK166" i="1"/>
  <c r="AK169" i="1"/>
  <c r="AK178" i="1"/>
  <c r="AK182" i="1"/>
  <c r="AK186" i="1"/>
  <c r="AK215" i="1"/>
  <c r="AK226" i="1"/>
  <c r="AK229" i="1"/>
  <c r="AK244" i="1"/>
  <c r="AK247" i="1"/>
  <c r="AK254" i="1"/>
  <c r="AK257" i="1"/>
  <c r="AK260" i="1"/>
  <c r="AK278" i="1"/>
  <c r="AK294" i="1"/>
  <c r="AK302" i="1"/>
  <c r="AK303" i="1"/>
  <c r="AK305" i="1"/>
  <c r="AK315" i="1"/>
  <c r="AK317" i="1"/>
  <c r="AK318" i="1"/>
  <c r="AK322" i="1"/>
  <c r="AK323" i="1"/>
  <c r="AK326" i="1"/>
  <c r="AK339" i="1"/>
  <c r="AK340" i="1"/>
  <c r="AK347" i="1"/>
  <c r="AK353" i="1"/>
  <c r="AK361" i="1"/>
  <c r="AK367" i="1"/>
  <c r="AK400" i="1"/>
  <c r="AK411" i="1"/>
  <c r="AK416" i="1"/>
  <c r="AK417" i="1"/>
  <c r="AK419" i="1"/>
  <c r="AK425" i="1"/>
  <c r="AK431" i="1"/>
  <c r="AK444" i="1"/>
  <c r="AK447" i="1"/>
  <c r="AK450" i="1"/>
  <c r="AK451" i="1"/>
  <c r="AK456" i="1"/>
  <c r="AK458" i="1"/>
  <c r="AK459" i="1"/>
  <c r="AK460" i="1"/>
  <c r="AK464" i="1"/>
  <c r="AK484" i="1"/>
  <c r="AK494" i="1"/>
  <c r="AK496" i="1"/>
  <c r="AK497" i="1"/>
  <c r="AK508" i="1"/>
  <c r="AK509" i="1"/>
  <c r="AK510" i="1"/>
  <c r="AK524" i="1"/>
  <c r="AK526" i="1"/>
  <c r="AK533" i="1"/>
  <c r="AK536" i="1"/>
  <c r="AK538" i="1"/>
  <c r="AK540" i="1"/>
  <c r="AK543" i="1"/>
  <c r="AK549" i="1"/>
  <c r="AK550" i="1"/>
  <c r="AK551" i="1"/>
  <c r="AK554" i="1"/>
  <c r="AK556" i="1"/>
  <c r="AK559" i="1"/>
  <c r="AK562" i="1"/>
  <c r="AK565" i="1"/>
  <c r="AK568" i="1"/>
  <c r="AK572" i="1"/>
  <c r="AK574" i="1"/>
  <c r="AK576" i="1"/>
  <c r="AK579" i="1"/>
  <c r="AK581" i="1"/>
  <c r="AK583" i="1"/>
  <c r="AK590" i="1"/>
  <c r="AK592" i="1"/>
  <c r="AK595" i="1"/>
  <c r="AK599" i="1"/>
  <c r="AK602" i="1"/>
  <c r="AK609" i="1"/>
  <c r="AK614" i="1"/>
  <c r="AK618" i="1"/>
  <c r="AK621" i="1"/>
  <c r="AK629" i="1"/>
  <c r="AK634" i="1"/>
  <c r="AK651" i="1"/>
  <c r="AK6" i="1"/>
  <c r="AK8" i="1"/>
  <c r="AK10" i="1"/>
  <c r="AK11" i="1"/>
  <c r="AK12" i="1"/>
</calcChain>
</file>

<file path=xl/sharedStrings.xml><?xml version="1.0" encoding="utf-8"?>
<sst xmlns="http://schemas.openxmlformats.org/spreadsheetml/2006/main" count="13504" uniqueCount="765">
  <si>
    <t>Daily Traffic Volume (AADT)</t>
  </si>
  <si>
    <t>STREET</t>
  </si>
  <si>
    <t>LOCATION</t>
  </si>
  <si>
    <t xml:space="preserve"> 1986</t>
  </si>
  <si>
    <t>1987</t>
  </si>
  <si>
    <t>A &amp; W BULB RD</t>
  </si>
  <si>
    <t>N OF GLADIOLUS DR</t>
  </si>
  <si>
    <t xml:space="preserve"> </t>
  </si>
  <si>
    <t>U/C</t>
  </si>
  <si>
    <t/>
  </si>
  <si>
    <t>ALABAMA RD</t>
  </si>
  <si>
    <t>N OF IMMOKALEE RD</t>
  </si>
  <si>
    <t>S OF HOMESTEAD RD</t>
  </si>
  <si>
    <t>BELL BLVD</t>
  </si>
  <si>
    <t>S OF LEELAND HEIGHTS BV</t>
  </si>
  <si>
    <t>ALICO RD</t>
  </si>
  <si>
    <t>E OF US 41</t>
  </si>
  <si>
    <t>E OF LEE RD</t>
  </si>
  <si>
    <t>W OF I - 75</t>
  </si>
  <si>
    <t>E OF I - 75</t>
  </si>
  <si>
    <t>E OF BEN HILL GRIFFIN PKWAY</t>
  </si>
  <si>
    <t>N OF CORKSCREW RD</t>
  </si>
  <si>
    <t>N/A</t>
  </si>
  <si>
    <t>ARROYAL ST</t>
  </si>
  <si>
    <t>N OF BONITA BEACH RD</t>
  </si>
  <si>
    <t>BABCOCK RD</t>
  </si>
  <si>
    <t>BALLARD RD</t>
  </si>
  <si>
    <t>W OF ORTIZ AV</t>
  </si>
  <si>
    <t>BARRETT RD</t>
  </si>
  <si>
    <t>S OF PINE ISLAND RD</t>
  </si>
  <si>
    <t>BASS RD</t>
  </si>
  <si>
    <t>N OF SUMMERLIN RD</t>
  </si>
  <si>
    <t>E OF BUSINESS 41</t>
  </si>
  <si>
    <t>E OF HART RD</t>
  </si>
  <si>
    <t>W OF WILLIAMSBURG DR</t>
  </si>
  <si>
    <t>E OF NALLE RD</t>
  </si>
  <si>
    <t>S OF ALICO RD</t>
  </si>
  <si>
    <t>BETH STACEY RD</t>
  </si>
  <si>
    <t>BONITA BEACH RD</t>
  </si>
  <si>
    <t>E OF VANDERBILT RD</t>
  </si>
  <si>
    <t>E OF ARROYAL RD</t>
  </si>
  <si>
    <t>W OF OLD 41 RD</t>
  </si>
  <si>
    <t>E OF OLD 41 RD</t>
  </si>
  <si>
    <t>W OF I-75</t>
  </si>
  <si>
    <t>BONITA GRANDE DR</t>
  </si>
  <si>
    <t>S OF BONITA BEACH RD</t>
  </si>
  <si>
    <t>E OF SUMMERLIN RD</t>
  </si>
  <si>
    <t>BOY SCOUT DR</t>
  </si>
  <si>
    <t>W OF US 41</t>
  </si>
  <si>
    <t>BRAMAN AVE</t>
  </si>
  <si>
    <t xml:space="preserve">BRANTLEY RD </t>
  </si>
  <si>
    <t>BRIARCLIFF RD</t>
  </si>
  <si>
    <t>BROADWAY (ESTERO)</t>
  </si>
  <si>
    <t>BROADWAY AVE</t>
  </si>
  <si>
    <t>S OF M.L.K. BLVD (SR 82)</t>
  </si>
  <si>
    <t>N OF SOLOMON AVE</t>
  </si>
  <si>
    <t>BROADWAY RD</t>
  </si>
  <si>
    <t>S OF ALVA BRIDGE</t>
  </si>
  <si>
    <t>BUCKINGHAM RD</t>
  </si>
  <si>
    <t>S OF PALM BEACH BLVD</t>
  </si>
  <si>
    <t>E OF ALVIN AVE</t>
  </si>
  <si>
    <t>BURNT STORE RD</t>
  </si>
  <si>
    <t>N OF PINE ISLAND RD</t>
  </si>
  <si>
    <t>S OF CHARLOTTE CO. LINE</t>
  </si>
  <si>
    <t>BUSINESS 41</t>
  </si>
  <si>
    <t>N OF EDISON BRIDGE</t>
  </si>
  <si>
    <t>N OF PONDELLA RD</t>
  </si>
  <si>
    <t>N OF POWELL DR</t>
  </si>
  <si>
    <t>N OF LAUREL DR</t>
  </si>
  <si>
    <t>CAPE CORAL PKWY</t>
  </si>
  <si>
    <t>E OF SKYLINE BLVD</t>
  </si>
  <si>
    <t>W OF PALM TREE</t>
  </si>
  <si>
    <t>W OF DEL PRADO PKWY</t>
  </si>
  <si>
    <t>W OF CAPE CORAL BR.</t>
  </si>
  <si>
    <t>CAPE CORAL BRIDGE</t>
  </si>
  <si>
    <t>CAPTIVA DR</t>
  </si>
  <si>
    <t>N OF BLIND PASS BRIDGE</t>
  </si>
  <si>
    <t>E OF BUCKINGHAM RD</t>
  </si>
  <si>
    <t>CHALLENGER BLVD</t>
  </si>
  <si>
    <t>S OF COLONIAL BV</t>
  </si>
  <si>
    <t>CHAMBERLIN PKWY</t>
  </si>
  <si>
    <t>S OF DANIELS PKWY</t>
  </si>
  <si>
    <t>CHIQUITA BLVD</t>
  </si>
  <si>
    <t>N OF SW 27TH ST</t>
  </si>
  <si>
    <t>COCONUT RD</t>
  </si>
  <si>
    <t>COLUMBUS BLVD</t>
  </si>
  <si>
    <t>CONSTITUTION BLVD</t>
  </si>
  <si>
    <t>COLLEGE PKWY</t>
  </si>
  <si>
    <t>E OF McGREGOR BLVD</t>
  </si>
  <si>
    <t>E OF WINKLER RD</t>
  </si>
  <si>
    <t>W OF SUMMERLIN RD</t>
  </si>
  <si>
    <t>E OF KENWOOD LN</t>
  </si>
  <si>
    <t>COLONIAL BLVD</t>
  </si>
  <si>
    <t>E OF FOWLER ST</t>
  </si>
  <si>
    <t>E OF METRO PKWY</t>
  </si>
  <si>
    <t>W OF SIX MILE PKWY</t>
  </si>
  <si>
    <t>W OF IMMOKALEE RD</t>
  </si>
  <si>
    <t>CORBETT RD</t>
  </si>
  <si>
    <t>CORKSCREW RD</t>
  </si>
  <si>
    <t>E OF I -  75</t>
  </si>
  <si>
    <t>W OF ALICO RD</t>
  </si>
  <si>
    <t>E OF ALICO RD</t>
  </si>
  <si>
    <t>CORTEZ BLVD</t>
  </si>
  <si>
    <t>CRYSTAL DR</t>
  </si>
  <si>
    <t>W OF METRO PKWY</t>
  </si>
  <si>
    <t>COUNTRY LAKES DR</t>
  </si>
  <si>
    <t>S OF TICE ST</t>
  </si>
  <si>
    <t>CYPRESS LAKE DR</t>
  </si>
  <si>
    <t>W OF SOUTH POINTE BLVD</t>
  </si>
  <si>
    <t>E OF SOUTH POINTE BLVD</t>
  </si>
  <si>
    <t>DANIELS PKWY</t>
  </si>
  <si>
    <t>W OF PLANTATION RD</t>
  </si>
  <si>
    <t>E OF SIX MILE PKWY</t>
  </si>
  <si>
    <t>E OF TREELINE DR</t>
  </si>
  <si>
    <t>E OF CHAMBERLIN PKWY</t>
  </si>
  <si>
    <t>S OF IMMOKALEE RD</t>
  </si>
  <si>
    <t>DANLEY RD</t>
  </si>
  <si>
    <t>DAVIS RD</t>
  </si>
  <si>
    <t>N OF McGREGOR BLVD</t>
  </si>
  <si>
    <t>DEL PRADO BLVD</t>
  </si>
  <si>
    <t>S OF SE 46TH LN</t>
  </si>
  <si>
    <t>S OF CORNWALLIS PKWY</t>
  </si>
  <si>
    <t>S OF EVEREST PKWY</t>
  </si>
  <si>
    <t>N OF VETERANS PKWY</t>
  </si>
  <si>
    <t>S OF CORAL POINT DR</t>
  </si>
  <si>
    <t>S OF HANCOCK PKWY</t>
  </si>
  <si>
    <t>E 21ST ST</t>
  </si>
  <si>
    <t>E OF JOEL BLVD</t>
  </si>
  <si>
    <t>EAST TERRY ST</t>
  </si>
  <si>
    <t>E OF OLD  41</t>
  </si>
  <si>
    <t>EDGEWOOD AVE</t>
  </si>
  <si>
    <t>W OF SHOEMAKER BLVD</t>
  </si>
  <si>
    <t>EDISON AVE</t>
  </si>
  <si>
    <t>W OF ROCKFILL RD</t>
  </si>
  <si>
    <t>W OF HIGHLAND AVE</t>
  </si>
  <si>
    <t>W OF FOWLER ST</t>
  </si>
  <si>
    <t>ESTERO BLVD</t>
  </si>
  <si>
    <t xml:space="preserve"> @ BIG CARLOS PASS BR.</t>
  </si>
  <si>
    <t>N OF AVE. PESCADORA</t>
  </si>
  <si>
    <t>N OF DENORA ST</t>
  </si>
  <si>
    <t>N OF VIRGINIA AVE</t>
  </si>
  <si>
    <t>ESTERO PKWY</t>
  </si>
  <si>
    <t>EVANS AVE</t>
  </si>
  <si>
    <t>N OF HANSON ST</t>
  </si>
  <si>
    <t>S OF HANSON ST</t>
  </si>
  <si>
    <t>N OF COLONIAL BLVD</t>
  </si>
  <si>
    <t>EVERGREEN RD</t>
  </si>
  <si>
    <t>W OF BUS 41</t>
  </si>
  <si>
    <t>FIDDLESTICKS BLVD</t>
  </si>
  <si>
    <t>FIRST ST</t>
  </si>
  <si>
    <t>E OF ALTAMONT AVE</t>
  </si>
  <si>
    <t>E OF EVANS AVE</t>
  </si>
  <si>
    <t>FORD ST</t>
  </si>
  <si>
    <t>S OF EDISON AVE</t>
  </si>
  <si>
    <t>FORUM BLVD</t>
  </si>
  <si>
    <t>FOWLER ST</t>
  </si>
  <si>
    <t>N OF AIRPORT RD</t>
  </si>
  <si>
    <t>GASPARILLA BLVD</t>
  </si>
  <si>
    <t>GLADIOLUS DR</t>
  </si>
  <si>
    <t>E OF SAN CARLOS BLVD</t>
  </si>
  <si>
    <t>E OF A&amp;W BULB RD</t>
  </si>
  <si>
    <t>GREENBRIAR BLVD</t>
  </si>
  <si>
    <t>W OF JOEL BLVD</t>
  </si>
  <si>
    <t>GUNNERY RD</t>
  </si>
  <si>
    <t>N OF LEE BLVD (CR 884)</t>
  </si>
  <si>
    <t>W OF BEAU DR</t>
  </si>
  <si>
    <t xml:space="preserve">     32800</t>
  </si>
  <si>
    <t>W OF MOODY RD</t>
  </si>
  <si>
    <t>W OF ORANGE GROVE BLVD</t>
  </si>
  <si>
    <t>W OF NE 24 AVE</t>
  </si>
  <si>
    <t>HANSON ST</t>
  </si>
  <si>
    <t>HART RD</t>
  </si>
  <si>
    <t>N OF BAYSHORE RD (SR 78)</t>
  </si>
  <si>
    <t>HERRON RD</t>
  </si>
  <si>
    <t>N\A</t>
  </si>
  <si>
    <t>HICKORY BLVD</t>
  </si>
  <si>
    <t>@ BONITA BEACH RD</t>
  </si>
  <si>
    <t>N OF MCLAUGHLIN BLVD</t>
  </si>
  <si>
    <t>@ NEW PASS BRIDGE</t>
  </si>
  <si>
    <t>HILL ST</t>
  </si>
  <si>
    <t>HOMESTEAD RD</t>
  </si>
  <si>
    <t xml:space="preserve"> @ WESTMINSTER RD</t>
  </si>
  <si>
    <t>S OF ARTHUR RD</t>
  </si>
  <si>
    <t>N OF IMMOKOLEE RD</t>
  </si>
  <si>
    <t>IDLEWILD ST</t>
  </si>
  <si>
    <t>N OF BUCKINGHAM RD</t>
  </si>
  <si>
    <t>E OF LEE BLVD</t>
  </si>
  <si>
    <t>E OF GRIFFIN RD</t>
  </si>
  <si>
    <t>E OF GUNNERY RD</t>
  </si>
  <si>
    <t>W OF HENDRY CO. LINE</t>
  </si>
  <si>
    <t xml:space="preserve">IMPERIAL PKWY </t>
  </si>
  <si>
    <t>N OF STRIKE LN</t>
  </si>
  <si>
    <t>IONA RD</t>
  </si>
  <si>
    <t>W OF McGREGOR BLVD</t>
  </si>
  <si>
    <t>ISLAND PARK RD</t>
  </si>
  <si>
    <t>JOEL BLVD (CR 884)</t>
  </si>
  <si>
    <t>E OF BELL BLVD</t>
  </si>
  <si>
    <t>JOHN MORRIS RD</t>
  </si>
  <si>
    <t>S OF SUMMERLIN RD</t>
  </si>
  <si>
    <t>KELLY RD</t>
  </si>
  <si>
    <t>W OF SAN CARLOS BLVD</t>
  </si>
  <si>
    <t>LAUREL DR</t>
  </si>
  <si>
    <t>LEE BLVD(CR 884)</t>
  </si>
  <si>
    <t>E OF IMMOKALEE RD</t>
  </si>
  <si>
    <t>W OF GUNNERY RD</t>
  </si>
  <si>
    <t>E OF SUNSHINE BLVD</t>
  </si>
  <si>
    <t>N OF LEELAND HEIGHTS</t>
  </si>
  <si>
    <t>LEE RD</t>
  </si>
  <si>
    <t>LEELAND HEIGHTS BLVD</t>
  </si>
  <si>
    <t>E OF RICHMOND AVE</t>
  </si>
  <si>
    <t>LEONARD BLVD</t>
  </si>
  <si>
    <t>S OF WESTGATE BLVD</t>
  </si>
  <si>
    <t>LINHART AVE</t>
  </si>
  <si>
    <t>LITTLETON RD</t>
  </si>
  <si>
    <t>W OF BUSINESS 41</t>
  </si>
  <si>
    <t>LUCKETT RD</t>
  </si>
  <si>
    <t>E OF I-75</t>
  </si>
  <si>
    <t>W OF CRANFORD AVE</t>
  </si>
  <si>
    <t>W OF ORTIZ AVE</t>
  </si>
  <si>
    <t>MAPLE DR</t>
  </si>
  <si>
    <t>MARSH AVE</t>
  </si>
  <si>
    <t>N OF PALM BEACH BLVD</t>
  </si>
  <si>
    <t>McGREGOR BLVD</t>
  </si>
  <si>
    <t>@ SANIBEL TOLL PLAZA</t>
  </si>
  <si>
    <t>E OF PORT COMFORT RD</t>
  </si>
  <si>
    <t>E OF DAVIS RD</t>
  </si>
  <si>
    <t>E OF KELLY RD</t>
  </si>
  <si>
    <t>S OF PINE RIDGE RD</t>
  </si>
  <si>
    <t>S OF CYPRESS LAKE DR</t>
  </si>
  <si>
    <t>S OF COLLEGE PKWY</t>
  </si>
  <si>
    <t>S OF WINKLER RD</t>
  </si>
  <si>
    <t>N OF WHISKEY CREEK DR</t>
  </si>
  <si>
    <t>S OF COLONIAL BLVD</t>
  </si>
  <si>
    <t>S OF HILL AVE</t>
  </si>
  <si>
    <t>N OF MANUELS DR</t>
  </si>
  <si>
    <t>E OF TREELINE AVE</t>
  </si>
  <si>
    <t>N OF SIX MILE PKWY</t>
  </si>
  <si>
    <t>N OF DANIELS PKWY</t>
  </si>
  <si>
    <t>N OF CRYSTAL DR</t>
  </si>
  <si>
    <t>N OF ARC WAY</t>
  </si>
  <si>
    <t>N OF WINKLER AVE</t>
  </si>
  <si>
    <t>MICHIGAN AVE</t>
  </si>
  <si>
    <t>E OF SEABOARD ST</t>
  </si>
  <si>
    <t>E OF VERONICA SHOEMAKER BLVD</t>
  </si>
  <si>
    <t>N OF M.L.K. BLVD (SR 82)</t>
  </si>
  <si>
    <t xml:space="preserve">MILWAUKEE BLVD </t>
  </si>
  <si>
    <t>E OF ALABAMA RD</t>
  </si>
  <si>
    <t>&lt; 100</t>
  </si>
  <si>
    <t>&lt;100</t>
  </si>
  <si>
    <t>E OF HOMESTEAD RD</t>
  </si>
  <si>
    <t>MOODY RD</t>
  </si>
  <si>
    <t>N OF HANCOCK BRIDGE PKWY</t>
  </si>
  <si>
    <t>MOORE AVE</t>
  </si>
  <si>
    <t>N OF SENTINELA BLVD</t>
  </si>
  <si>
    <t>NALLE RD</t>
  </si>
  <si>
    <t>N OF BAYSHORE RD</t>
  </si>
  <si>
    <t>NALLE GRADE RD</t>
  </si>
  <si>
    <t>W OF NALLE RD</t>
  </si>
  <si>
    <t>NEAL RD</t>
  </si>
  <si>
    <t>S OF ORANGE RIVER BLVD</t>
  </si>
  <si>
    <t>NORTH AIRPORT RD</t>
  </si>
  <si>
    <t>NORTH RIVER RD</t>
  </si>
  <si>
    <t>E OF SR 31</t>
  </si>
  <si>
    <t>W OF PARKINSON RD</t>
  </si>
  <si>
    <t>W OF HENDRY CO LINE</t>
  </si>
  <si>
    <t>OLD  41 RD</t>
  </si>
  <si>
    <t>N OF COLLIER CO LINE</t>
  </si>
  <si>
    <t xml:space="preserve">     8200</t>
  </si>
  <si>
    <t>N OF WEST TERRY ST</t>
  </si>
  <si>
    <t>S OF US 41</t>
  </si>
  <si>
    <t>OLGA RD</t>
  </si>
  <si>
    <t>ORANGE GROVE BLVD</t>
  </si>
  <si>
    <t>S OF HANCOCK BR. PKWY</t>
  </si>
  <si>
    <t>S OF PONDELLA RD</t>
  </si>
  <si>
    <t>ORANGE RIVER BLVD</t>
  </si>
  <si>
    <t>E OF STALEY RD</t>
  </si>
  <si>
    <t>ORIOLE RD</t>
  </si>
  <si>
    <t>ORTIZ AVE</t>
  </si>
  <si>
    <t>N OF BALLARD RD</t>
  </si>
  <si>
    <t>N OF TICE ST</t>
  </si>
  <si>
    <t>W OF ORTIZ BLVD</t>
  </si>
  <si>
    <t>W OF TICE STREET</t>
  </si>
  <si>
    <t>E OF ORTIZ BLVD</t>
  </si>
  <si>
    <t>W OF SR 31</t>
  </si>
  <si>
    <t>PALOMINO RD</t>
  </si>
  <si>
    <t>N OF DANIELS</t>
  </si>
  <si>
    <t>PAUL J DOHERTY PKWY</t>
  </si>
  <si>
    <t>PARK MEADOWS DR</t>
  </si>
  <si>
    <t>PENNSYLVANIA AVE</t>
  </si>
  <si>
    <t>W OF OLD 41</t>
  </si>
  <si>
    <t>PENZANCE BLVD</t>
  </si>
  <si>
    <t>W OF SIX MILE CYPRESS PKWY</t>
  </si>
  <si>
    <t>PERIWINKLE DR</t>
  </si>
  <si>
    <t>E OF CAUSEWAY RD</t>
  </si>
  <si>
    <t>W OF CAUSEWAY RD</t>
  </si>
  <si>
    <t>PINE ISLAND RD</t>
  </si>
  <si>
    <t xml:space="preserve"> @ MATLACHA PASS</t>
  </si>
  <si>
    <t>W OF DEL PRADO BLVD</t>
  </si>
  <si>
    <t>E OF PONDELLA RD</t>
  </si>
  <si>
    <t>E OF SW 19TH AVE</t>
  </si>
  <si>
    <t>PINE RIDGE RD</t>
  </si>
  <si>
    <t>S OF McGREGOR BLVD</t>
  </si>
  <si>
    <t>PLANTATION RD</t>
  </si>
  <si>
    <t>N OF SIX MILE CYPRESS</t>
  </si>
  <si>
    <t>PONDELLA RD</t>
  </si>
  <si>
    <t>E OF PINE ISLAND RD</t>
  </si>
  <si>
    <t>E OF ORANGE GROVE BLVD</t>
  </si>
  <si>
    <t>E OF BETMAR BLVD</t>
  </si>
  <si>
    <t>PUNTA RASSA RD</t>
  </si>
  <si>
    <t>PRICHETTE PKWY</t>
  </si>
  <si>
    <t>RANCHETTE RD</t>
  </si>
  <si>
    <t>S OF IDLEWILD ST</t>
  </si>
  <si>
    <t>RICH RD</t>
  </si>
  <si>
    <t>E OF SLATER RD</t>
  </si>
  <si>
    <t>RICHMOND AVE</t>
  </si>
  <si>
    <t>S OF W 9TH ST</t>
  </si>
  <si>
    <t>S OF W 14TH ST</t>
  </si>
  <si>
    <t>RIVER RANCH RD</t>
  </si>
  <si>
    <t>S OF CORKSCREW RD</t>
  </si>
  <si>
    <t>N END OF MANTAZAS BRIDGE</t>
  </si>
  <si>
    <t>SAN CARLOS BLVD</t>
  </si>
  <si>
    <t>S OF BAYSIDE BLVD</t>
  </si>
  <si>
    <t>S OF PRESCOTT ST</t>
  </si>
  <si>
    <t>SANIBEL /CAPTIVA RD</t>
  </si>
  <si>
    <t>W OF TARPON BAY RD</t>
  </si>
  <si>
    <t>SANIBEL CAUSEWAY</t>
  </si>
  <si>
    <t>TOLL PLAZA</t>
  </si>
  <si>
    <t>SANIBEL BLVD</t>
  </si>
  <si>
    <t>SANTA BARBARA BV</t>
  </si>
  <si>
    <t>S OF SW 22 TERR</t>
  </si>
  <si>
    <t>S OF SW 28 ST</t>
  </si>
  <si>
    <t>SHELL POINT BLVD</t>
  </si>
  <si>
    <t>N OF MCGREGOR BLVD</t>
  </si>
  <si>
    <t xml:space="preserve">SENTINELA BLVD </t>
  </si>
  <si>
    <t>E OF MOORE AVE</t>
  </si>
  <si>
    <t>VERONICA SHOEMAKER BL</t>
  </si>
  <si>
    <t>S OF PALM BEACH BV</t>
  </si>
  <si>
    <t xml:space="preserve">     7900</t>
  </si>
  <si>
    <t>SLATER RD</t>
  </si>
  <si>
    <t>SOUTH POINTE BLVD</t>
  </si>
  <si>
    <t>N OF CYPRESS LAKE DR</t>
  </si>
  <si>
    <t>SOLOMON BLVD</t>
  </si>
  <si>
    <t>SR 31</t>
  </si>
  <si>
    <t>S OF CHARLOTTE CO LINE</t>
  </si>
  <si>
    <t>STALEY RD</t>
  </si>
  <si>
    <t>STRINGFELLOW BLVD</t>
  </si>
  <si>
    <t>N OF CASTILE RD</t>
  </si>
  <si>
    <t>N OF AVENUE C</t>
  </si>
  <si>
    <t>N OF HOWARD RD</t>
  </si>
  <si>
    <t>SUMMERLIN RD</t>
  </si>
  <si>
    <t>E OF JOHN MORRIS RD</t>
  </si>
  <si>
    <t>E OF PINE RIDGE RD</t>
  </si>
  <si>
    <t>W OF WINKLER RD</t>
  </si>
  <si>
    <t>S OF PARK MEADOWS</t>
  </si>
  <si>
    <t>N OF MAPLE DR</t>
  </si>
  <si>
    <t>N OF BOY SCOUT DR</t>
  </si>
  <si>
    <t>SUNRISE BLVD</t>
  </si>
  <si>
    <t>SUNSHINE BLVD</t>
  </si>
  <si>
    <t>S OF LEE BLVD</t>
  </si>
  <si>
    <t>N OF W 12TH ST</t>
  </si>
  <si>
    <t>THREE OAKS PKWY</t>
  </si>
  <si>
    <t>TICE ST</t>
  </si>
  <si>
    <t>W OF I 75</t>
  </si>
  <si>
    <t>TREELINE AVE</t>
  </si>
  <si>
    <t>N OF AIRPORT TERMINAL</t>
  </si>
  <si>
    <t>12 ST W</t>
  </si>
  <si>
    <t>23RD ST SW</t>
  </si>
  <si>
    <t>US  41 (SR 45)</t>
  </si>
  <si>
    <t>NA</t>
  </si>
  <si>
    <t>S OF HICKORY DR</t>
  </si>
  <si>
    <t>N OF SANIBEL BLVD</t>
  </si>
  <si>
    <t>N OF ALICO RD</t>
  </si>
  <si>
    <t>N OF  ISLAND PARK RD</t>
  </si>
  <si>
    <t>N OF JAMAICA BAY WEST</t>
  </si>
  <si>
    <t>N OF SIX MILE CYPRESS PKWY</t>
  </si>
  <si>
    <t>N OF BRANTLEY RD</t>
  </si>
  <si>
    <t xml:space="preserve">   53300</t>
  </si>
  <si>
    <t>N OF SOUTH RD</t>
  </si>
  <si>
    <t>N OF N AIRPORT RD</t>
  </si>
  <si>
    <t>N OF NORTH KEY DR</t>
  </si>
  <si>
    <t>50000</t>
  </si>
  <si>
    <t>N OF HANCOCK BR. PWY</t>
  </si>
  <si>
    <t>N OF LITTLETON RD</t>
  </si>
  <si>
    <t>S OF CHARLOTTE CO.</t>
  </si>
  <si>
    <t>VANDERBILT RD</t>
  </si>
  <si>
    <t>VETERANS PKWY</t>
  </si>
  <si>
    <t>E OF SURFSIDE BLVD</t>
  </si>
  <si>
    <t>E OF CHIQUITA BLVD</t>
  </si>
  <si>
    <t>E OF SANTA BARBARA BLVD</t>
  </si>
  <si>
    <t>E OF COUNTRY CLUB BLVD</t>
  </si>
  <si>
    <t>AT  TOLL PLAZA</t>
  </si>
  <si>
    <t>VIA COCONUT</t>
  </si>
  <si>
    <t>S OF WILLIAMS RD</t>
  </si>
  <si>
    <t>WEST TERRY ST</t>
  </si>
  <si>
    <t>WESTGATE BLVD</t>
  </si>
  <si>
    <t>WHISKEY CREEK DR</t>
  </si>
  <si>
    <t>N OF COLLEGE PKWY</t>
  </si>
  <si>
    <t>WILLIAMS AVE</t>
  </si>
  <si>
    <t>N OF LEE BLVD</t>
  </si>
  <si>
    <t>WILLIAMS RD</t>
  </si>
  <si>
    <t>WINKLER AVE</t>
  </si>
  <si>
    <t>E OF MCGREGOR BLVD</t>
  </si>
  <si>
    <t>WINKLER RD</t>
  </si>
  <si>
    <t>WOODLAND BLVD</t>
  </si>
  <si>
    <t>W 6TH ST</t>
  </si>
  <si>
    <t>E OF WILLIAMS</t>
  </si>
  <si>
    <t>W 12TH ST</t>
  </si>
  <si>
    <t>W OF RICHMOND ST</t>
  </si>
  <si>
    <t>W 14TH ST</t>
  </si>
  <si>
    <t>N OF MILWAUKEE BLVD</t>
  </si>
  <si>
    <t>W OF BEN HILL GRIFFIN PKW</t>
  </si>
  <si>
    <t>S OF LAKEWOOD BLVD</t>
  </si>
  <si>
    <t>BAYSHORE RD (SR 78)</t>
  </si>
  <si>
    <t>S OF PELICAN COLONY BLVD</t>
  </si>
  <si>
    <t>S OF CEMETERY RD</t>
  </si>
  <si>
    <t>W OF BRIDGE</t>
  </si>
  <si>
    <t>E OF VIA COCONUT POINTE</t>
  </si>
  <si>
    <t>E OF PINE RIDGE</t>
  </si>
  <si>
    <t>E OF SUNNILAND BLVD</t>
  </si>
  <si>
    <t>N OF E 15TH ST</t>
  </si>
  <si>
    <t>N OF WILLIAMS</t>
  </si>
  <si>
    <t>CEMETERY RD</t>
  </si>
  <si>
    <t>MICHAEL RIPPE PKWY</t>
  </si>
  <si>
    <t>S OF SIX MILE CYPRESS PKWY</t>
  </si>
  <si>
    <t>N OF ESTERO PKWY</t>
  </si>
  <si>
    <t>N OF MATTHEWS RD</t>
  </si>
  <si>
    <t>E OF OVERLOOK DR</t>
  </si>
  <si>
    <t>S OF ESTERO PKWY</t>
  </si>
  <si>
    <t>BUSINESS 41 (SR 739)</t>
  </si>
  <si>
    <t>HANCOCK BRIDGE PKWY</t>
  </si>
  <si>
    <t>IMMOKALEE RD (SR 82)</t>
  </si>
  <si>
    <t>DR. M. L. KING BLVD (SR 82)</t>
  </si>
  <si>
    <t>McGREGOR BLVD (SR 867)</t>
  </si>
  <si>
    <t>METRO PKWY (SR 739)</t>
  </si>
  <si>
    <t>PALM BEACH BLVD (SR 80)</t>
  </si>
  <si>
    <t>PINE ISLAND RD (SR 78)</t>
  </si>
  <si>
    <t>SAN CARLOS BL</t>
  </si>
  <si>
    <t>SIX MILE CYPRESS PKWY</t>
  </si>
  <si>
    <t>N OF PARK MEADOWS</t>
  </si>
  <si>
    <t>AT SANIBEL TOLL PLAZA</t>
  </si>
  <si>
    <t>AT TOLL PLAZA</t>
  </si>
  <si>
    <t>EAST OF MERCHANTS CROSSING</t>
  </si>
  <si>
    <t>W OF HART RD</t>
  </si>
  <si>
    <t>N OF CONSTITUTION BLVD</t>
  </si>
  <si>
    <t>N OF ANDREA LN</t>
  </si>
  <si>
    <t>S OF TARA WOODS BLVD</t>
  </si>
  <si>
    <t>W OF GATEWAY BLVD</t>
  </si>
  <si>
    <t>S OF UNINVERSITY DR</t>
  </si>
  <si>
    <t>S OF BUCKINGHAM RD</t>
  </si>
  <si>
    <t>W OF NEW BRITTANY</t>
  </si>
  <si>
    <t>W OF TREELINE AVE</t>
  </si>
  <si>
    <t>E OF REFLECTION PKWY</t>
  </si>
  <si>
    <t>E OF CRANFORD AVE</t>
  </si>
  <si>
    <t>S OF COCONUT RD</t>
  </si>
  <si>
    <t>N OF OLD 41 RD</t>
  </si>
  <si>
    <t>S OF VICTORIA AVE</t>
  </si>
  <si>
    <t>N OF E 10TH ST</t>
  </si>
  <si>
    <t>SUNNILAND BLVD</t>
  </si>
  <si>
    <t>TERMINAL ACCESS RD</t>
  </si>
  <si>
    <t>S OF MORENO ST</t>
  </si>
  <si>
    <t>BEN HILL GRIFFIN</t>
  </si>
  <si>
    <t>PCS 1 - US 41 North of North Key Dr</t>
  </si>
  <si>
    <t>VPD</t>
  </si>
  <si>
    <t>Hour</t>
  </si>
  <si>
    <t>NB</t>
  </si>
  <si>
    <t>SB</t>
  </si>
  <si>
    <t>Total</t>
  </si>
  <si>
    <t>Month of Year</t>
  </si>
  <si>
    <t>Average</t>
  </si>
  <si>
    <t>Fraction</t>
  </si>
  <si>
    <t>Directional</t>
  </si>
  <si>
    <t>January</t>
  </si>
  <si>
    <t>Factor</t>
  </si>
  <si>
    <t>February</t>
  </si>
  <si>
    <t>AM</t>
  </si>
  <si>
    <t>March</t>
  </si>
  <si>
    <t>PM</t>
  </si>
  <si>
    <t>April</t>
  </si>
  <si>
    <t>May</t>
  </si>
  <si>
    <t>June</t>
  </si>
  <si>
    <t>July</t>
  </si>
  <si>
    <t>August</t>
  </si>
  <si>
    <t>September</t>
  </si>
  <si>
    <t>October</t>
  </si>
  <si>
    <t>November</t>
  </si>
  <si>
    <t>December</t>
  </si>
  <si>
    <t>Day of Week</t>
  </si>
  <si>
    <t>Design Hour Volume</t>
  </si>
  <si>
    <t>Sunday</t>
  </si>
  <si>
    <t>#</t>
  </si>
  <si>
    <t>Volume</t>
  </si>
  <si>
    <t>Date</t>
  </si>
  <si>
    <t>Monday</t>
  </si>
  <si>
    <t>Tuesday</t>
  </si>
  <si>
    <t>Wednesday</t>
  </si>
  <si>
    <t>Thursday</t>
  </si>
  <si>
    <t>Friday</t>
  </si>
  <si>
    <t>Saturday</t>
  </si>
  <si>
    <t>EB</t>
  </si>
  <si>
    <t>WB</t>
  </si>
  <si>
    <t>PCS 12 - Burnt Store Rd south of Charlotte County Line</t>
  </si>
  <si>
    <t>PCS 14 - Colonial Blvd east of Summerlin Rd</t>
  </si>
  <si>
    <t>PCS 16 - Old 41 Rd north of Collier County Line</t>
  </si>
  <si>
    <t>PCS 17 - Hancock Bridge Pkwy west of Beau Dr</t>
  </si>
  <si>
    <t>PCS 23 - US 41 north of Collier County Line</t>
  </si>
  <si>
    <t>PCS 30 - Daniels Pkwy west of Metro Pkwy</t>
  </si>
  <si>
    <t>PCS 38 - McGregor Blvd north of Kelly Rd</t>
  </si>
  <si>
    <t>PCS 96 - US 41 north of Boy Scout Dr</t>
  </si>
  <si>
    <t>High Hour</t>
  </si>
  <si>
    <t>DOW</t>
  </si>
  <si>
    <t>K Factor</t>
  </si>
  <si>
    <t>Peak Dir</t>
  </si>
  <si>
    <t>Dir Dist</t>
  </si>
  <si>
    <t>5pm-6pm</t>
  </si>
  <si>
    <t>4pm-5pm</t>
  </si>
  <si>
    <t>3pm-4pm</t>
  </si>
  <si>
    <t>12pm-1pm</t>
  </si>
  <si>
    <t>2pm-3pm</t>
  </si>
  <si>
    <t>1pm-2pm</t>
  </si>
  <si>
    <t>10am-11am</t>
  </si>
  <si>
    <t>11am-12pm</t>
  </si>
  <si>
    <t>6pm-7pm</t>
  </si>
  <si>
    <t>8am-9am</t>
  </si>
  <si>
    <t>9am-10am</t>
  </si>
  <si>
    <t>7am-8am</t>
  </si>
  <si>
    <t>9pm-10pm</t>
  </si>
  <si>
    <t>PCS 3 - Pine Island Rd at Matlacha</t>
  </si>
  <si>
    <t>PCS 5 - Palm Beach Blvd (SR 80) east of Verandah Blvd</t>
  </si>
  <si>
    <t>PCS 11 - Buckingham Rd south of SR 80</t>
  </si>
  <si>
    <t>PCS 13 - Cape Coral Pkwy east of Skyline Blvd</t>
  </si>
  <si>
    <t>PCS 20 - Dr. Martin Luther King, Jr. Blvd west of I-75</t>
  </si>
  <si>
    <t>PCS 27 - Stringfellow Rd north of Castille Rd</t>
  </si>
  <si>
    <t>PCS 28 - Fowler Street south of Moreno Ave</t>
  </si>
  <si>
    <t>6am-7am</t>
  </si>
  <si>
    <t>PCS 29 - McGregor Blvd north of Manuels Dr</t>
  </si>
  <si>
    <t>PCS 34 - Pondella Road east of Betmar Blvd</t>
  </si>
  <si>
    <t>PCS 35 - Summerlin Rd north of Park Meadows Dr</t>
  </si>
  <si>
    <t>PCS 40 - Del Prado Blvd south of Four Mile Cove Pkwy</t>
  </si>
  <si>
    <t>PCS 45 - Metro Pkwy north of Arc Way</t>
  </si>
  <si>
    <t>PCS 46 - Gladiolus Dr west of US 41</t>
  </si>
  <si>
    <t>PCS 47 - Summerlin Rd north of Gladiolus Dr</t>
  </si>
  <si>
    <t>PCS 49 - Pine Island Rd east of Pondella Rd</t>
  </si>
  <si>
    <t>PCS 50 - Veterans Pkwy west of Aviation Blvd</t>
  </si>
  <si>
    <t>PCS 55 - Santa Barbara Blvd south of Kamal Pkwy</t>
  </si>
  <si>
    <t>PCS 62 - Treeline Ave south of Pelican Preserve Blvd</t>
  </si>
  <si>
    <t>PCS 63 - Imperial Pkwy north of Strike Ln</t>
  </si>
  <si>
    <t>PCS 68 - Dr. Martin Luther King, Jr. Blvd east of I-75</t>
  </si>
  <si>
    <t>PCS 69 - Joel Blvd north of E 10th St</t>
  </si>
  <si>
    <t>PCS 70 - Corkscrew Rd west of Ben Hill Griffin Pkwy</t>
  </si>
  <si>
    <t>PCS 71 - Ben Hill Griffin Pkwy north of Estero Pkwy</t>
  </si>
  <si>
    <t>PCS 74 - Summerlin Rd north of Matthews Dr</t>
  </si>
  <si>
    <t>PCS 93 - US 41 south of Coconut Rd</t>
  </si>
  <si>
    <t>PCS 103 - US 41 south of Tara Woods Blvd</t>
  </si>
  <si>
    <t>PCS 25 - US 41 south of Hickory Dr</t>
  </si>
  <si>
    <t>PCS 39 - Gladiolus Dr east of A&amp;W Bulb Rd</t>
  </si>
  <si>
    <t>PCS 104 - Bayshore Rd west of Hart Rd</t>
  </si>
  <si>
    <t>DAVID AVE</t>
  </si>
  <si>
    <t>N of JOEL BLVD</t>
  </si>
  <si>
    <t>GATEWAY BLVD</t>
  </si>
  <si>
    <t>N OF GRIFFIN DR</t>
  </si>
  <si>
    <t>GRIFFIN DR</t>
  </si>
  <si>
    <t>S OF SR 82</t>
  </si>
  <si>
    <t>PCS 31 - Daniels Pkwy east of Six Mile Cypress Pkwy</t>
  </si>
  <si>
    <t>PCS 59 - Midfield Terminal Rd east of Treeline Ave</t>
  </si>
  <si>
    <t>PCS 120 - Sanibel Toll Plaza</t>
  </si>
  <si>
    <t>PCS 122 - Cape Coral Toll Plaza</t>
  </si>
  <si>
    <t>PCS 121 - Veterans Parkway at Toll Plaza</t>
  </si>
  <si>
    <t>PCS 2 - Del Prado Blvd north of Cornwallis Pkwy</t>
  </si>
  <si>
    <t>PCS 7 - Bonita Beach Rd east of Vanderbilt Rd</t>
  </si>
  <si>
    <t>PCS 48- Daniels Pkwy east of Chamberlin Pkwy</t>
  </si>
  <si>
    <t>PCS 72 - Three Oaks Pkwy south of Estero Pkwy</t>
  </si>
  <si>
    <t>PCS 95 - US 41 north of Andrea Ln</t>
  </si>
  <si>
    <t>PCS 108 - Pine Island east of Merchants Crossing</t>
  </si>
  <si>
    <t>N OF CORONADO PKWY</t>
  </si>
  <si>
    <t>S OF FOUR MILE COVE RD</t>
  </si>
  <si>
    <t>S OF BEACH PKWY</t>
  </si>
  <si>
    <t>W OF WINKLER AVE</t>
  </si>
  <si>
    <t>W OF COLONIAL BLVD</t>
  </si>
  <si>
    <t>PCS 53 - Alico Rd east of I-75</t>
  </si>
  <si>
    <t>PCS 41 - N Tamiami Trail (SR 739) north of Edison Bridge</t>
  </si>
  <si>
    <t>PCS 92 - US 41 North of Bonita Beach Rd</t>
  </si>
  <si>
    <t>S OF GRIFFIN</t>
  </si>
  <si>
    <t>RAY AVE</t>
  </si>
  <si>
    <t>N OF MEADOW RD</t>
  </si>
  <si>
    <t>VISCAYA PKWY</t>
  </si>
  <si>
    <t>W OF 13TH PL</t>
  </si>
  <si>
    <t>W OF NICHOLAS BLVD</t>
  </si>
  <si>
    <t>E OF 11TH CT</t>
  </si>
  <si>
    <t>W OF BUCKINGHAM RD</t>
  </si>
  <si>
    <t>W OF BROADWAY</t>
  </si>
  <si>
    <t>S OF CRYSTAL DR</t>
  </si>
  <si>
    <t>N  OF A&amp;W BULB RD</t>
  </si>
  <si>
    <t>S OF PINE RIDGE</t>
  </si>
  <si>
    <t>S OF COKSCREW RD</t>
  </si>
  <si>
    <t>E OF RACE TRACK RD</t>
  </si>
  <si>
    <t>W OF SPANISH WELLS</t>
  </si>
  <si>
    <t>E OF HICKORY BLVD</t>
  </si>
  <si>
    <t xml:space="preserve">2020 AADT = </t>
  </si>
  <si>
    <t>PCS 9 - US 41 North of Brantley Rd</t>
  </si>
  <si>
    <t>PCS 19 - Summerlin Rd east of Pine Ridge Rd</t>
  </si>
  <si>
    <t>PCS 21 - Immokalee Rd (SR 82) east of Gunnery Rd</t>
  </si>
  <si>
    <t>PCS 22 - Lee Boulevard west of Gunnery Rd</t>
  </si>
  <si>
    <t>PCS 37 - McGregor Blvd south of Pine Ridge Rd</t>
  </si>
  <si>
    <t>PCS 42 - Bonita Beach Rd west of Oakland Dr</t>
  </si>
  <si>
    <t>PCS 61 - Treeline Ave north of Termial Road</t>
  </si>
  <si>
    <t>PCS 73 - Cypress Lake Dr east of Overlook Dr</t>
  </si>
  <si>
    <t>PCS 81 - Cypress Lake  Dr east of South Pointe Blvd</t>
  </si>
  <si>
    <t>PCS 82 - Cypress Lake  Dr east of Reflections Blvd</t>
  </si>
  <si>
    <t>PCS 84 - Dr. Martin Luther King, Jr. Blvd east of Cranford St</t>
  </si>
  <si>
    <t>PCS 94 - US 41 north of Constitution Blvd</t>
  </si>
  <si>
    <t>PCS 97 - US 41 north of Winkler Ave</t>
  </si>
  <si>
    <t xml:space="preserve">PCS 109 - US 41 south of Jamica Bay </t>
  </si>
  <si>
    <t>PCS 110 - US 41 n of Alico Rd</t>
  </si>
  <si>
    <t>PCS 112 - Viscaya Pkwy w. of SE 13th Ave</t>
  </si>
  <si>
    <t>PCS 113 - Pine Island Rd w of Nicholas Pkwy</t>
  </si>
  <si>
    <t>PCS 114 - Cape Coral Pkwy e of SW 11th Ct</t>
  </si>
  <si>
    <t>PCS 118 - Palm Beach Blvd w of Buckingham Rd</t>
  </si>
  <si>
    <t>PCS 119 - Fowler St s of SR 82</t>
  </si>
  <si>
    <t>PCS 44 - Estero Blvd n of Denora Blvd</t>
  </si>
  <si>
    <t>S OF JAMAICA BAY BLVD</t>
  </si>
  <si>
    <t>Notes:</t>
  </si>
  <si>
    <t>2) Low confidnece that equipment was working properly in previous years</t>
  </si>
  <si>
    <t>PCS 8 - San Carlos Blvd (SR 865) south of Prescott St</t>
  </si>
  <si>
    <t xml:space="preserve">2021 AADT = </t>
  </si>
  <si>
    <t>PCS 6 - Homestead Rd south of Westminster St</t>
  </si>
  <si>
    <t>10pm-11pm</t>
  </si>
  <si>
    <t>7pm-8pm</t>
  </si>
  <si>
    <t>8pm-9pm</t>
  </si>
  <si>
    <t>GILCHRIST AVE</t>
  </si>
  <si>
    <t>S OF 4TH STREET W</t>
  </si>
  <si>
    <t>1) PCS adjustment factor likely produced unusually high number</t>
  </si>
  <si>
    <t>Station #</t>
  </si>
  <si>
    <t>1985</t>
  </si>
  <si>
    <t>1988</t>
  </si>
  <si>
    <t>1989</t>
  </si>
  <si>
    <t>1990</t>
  </si>
  <si>
    <t>1991</t>
  </si>
  <si>
    <t>1992</t>
  </si>
  <si>
    <t>1993</t>
  </si>
  <si>
    <t>1994</t>
  </si>
  <si>
    <t>1995</t>
  </si>
  <si>
    <t>1996</t>
  </si>
  <si>
    <t>1997</t>
  </si>
  <si>
    <t>1998</t>
  </si>
  <si>
    <t>1999</t>
  </si>
  <si>
    <t>2000</t>
  </si>
  <si>
    <t>2001</t>
  </si>
  <si>
    <t>2002</t>
  </si>
  <si>
    <t>2003</t>
  </si>
  <si>
    <t>2004</t>
  </si>
  <si>
    <t>2005</t>
  </si>
  <si>
    <t>2006</t>
  </si>
  <si>
    <t>2007</t>
  </si>
  <si>
    <t>2008</t>
  </si>
  <si>
    <t>2009</t>
  </si>
  <si>
    <t>2010</t>
  </si>
  <si>
    <t>2011</t>
  </si>
  <si>
    <t>2012</t>
  </si>
  <si>
    <t>2013</t>
  </si>
  <si>
    <t>2014</t>
  </si>
  <si>
    <t>2015</t>
  </si>
  <si>
    <t>2016</t>
  </si>
  <si>
    <t>2017</t>
  </si>
  <si>
    <t>2018</t>
  </si>
  <si>
    <t>2019</t>
  </si>
  <si>
    <t>2020</t>
  </si>
  <si>
    <t>2021</t>
  </si>
  <si>
    <t xml:space="preserve">NB </t>
  </si>
  <si>
    <t>PCS 52 - Daniels Pkwy east of I-75</t>
  </si>
  <si>
    <t>PCS 64 - Bayshore Rd east of First St</t>
  </si>
  <si>
    <t>PCS 66 - Summerlin Rd south of FSW Pkwy</t>
  </si>
  <si>
    <t xml:space="preserve">Detector issues caused data inconsistancies, station removed for 2021 due to these inconsistancy. </t>
  </si>
  <si>
    <t>Column1</t>
  </si>
  <si>
    <t xml:space="preserve">2022 AADT = </t>
  </si>
  <si>
    <t>PCS 10 - Alico Road East of Three Oaks Pkwy</t>
  </si>
  <si>
    <t>PCS 18 - Six Mile Cypress Pkwy north of Winkler Rd</t>
  </si>
  <si>
    <t>PCS 36 - Summerlin Road east of John Morris Road</t>
  </si>
  <si>
    <t>PCS 43 - College Pkwy east of Winkler Rd</t>
  </si>
  <si>
    <t>11pm-12am</t>
  </si>
  <si>
    <t>1am-2am</t>
  </si>
  <si>
    <t>PCS 116 Hancock Bridge Pkwy e of Orange Grove Blvd</t>
  </si>
  <si>
    <t>PCS 117 - Palm Beach Blvd w of Veronica Shoemaker Blvd</t>
  </si>
  <si>
    <t>2022</t>
  </si>
  <si>
    <t>Station</t>
  </si>
  <si>
    <t xml:space="preserve">Location </t>
  </si>
  <si>
    <t>US-41 (SR 45)</t>
  </si>
  <si>
    <t>COLONIAL BLVD (CR 884)</t>
  </si>
  <si>
    <t>CORKSCREW RD (CR 850)</t>
  </si>
  <si>
    <t>SIX MILE PKWY</t>
  </si>
  <si>
    <t>SUMMERLIN RD (CR 869)</t>
  </si>
  <si>
    <t>DR. M. L. KING JR BLVD (SR 82)</t>
  </si>
  <si>
    <t>LEE BLVD (SR 884)</t>
  </si>
  <si>
    <t>STRINGFELLOW RD</t>
  </si>
  <si>
    <t>McGREGOR BLVD (CR 867)</t>
  </si>
  <si>
    <t>TAMIAMI TRAIL (SR 739)</t>
  </si>
  <si>
    <t>METRO PKWY</t>
  </si>
  <si>
    <t>SANTA BARBARA BLVD</t>
  </si>
  <si>
    <t>MIDFIELD TERMINAL RD</t>
  </si>
  <si>
    <t>Imperial Pkwy</t>
  </si>
  <si>
    <t>Bayshore Rd</t>
  </si>
  <si>
    <t>Summerlin Rd</t>
  </si>
  <si>
    <t>Joel Blvd</t>
  </si>
  <si>
    <t>BEN HILL GRIFFIN PKWY</t>
  </si>
  <si>
    <t>Three Oaks Pkwy</t>
  </si>
  <si>
    <t>Cypress Lake Dr</t>
  </si>
  <si>
    <t>Colonial Blvd</t>
  </si>
  <si>
    <t>College Pkwy</t>
  </si>
  <si>
    <t>US  41</t>
  </si>
  <si>
    <t>Viscaya</t>
  </si>
  <si>
    <t>SR 78</t>
  </si>
  <si>
    <t>CC Pkwy</t>
  </si>
  <si>
    <t>Hancock</t>
  </si>
  <si>
    <t>SR 80</t>
  </si>
  <si>
    <t>Fowler</t>
  </si>
  <si>
    <t>Sanibel Toll Plaza</t>
  </si>
  <si>
    <t>Midpoint Toll Plaza</t>
  </si>
  <si>
    <t>Cape Toll Plaza</t>
  </si>
  <si>
    <t>Winkler</t>
  </si>
  <si>
    <t>Metro</t>
  </si>
  <si>
    <t>McGregor</t>
  </si>
  <si>
    <t>San Carlos</t>
  </si>
  <si>
    <t>Bonita Bch</t>
  </si>
  <si>
    <t>Old 41</t>
  </si>
  <si>
    <t>Alabama Rd</t>
  </si>
  <si>
    <t>Alico Rd</t>
  </si>
  <si>
    <t>Buckingham Rd</t>
  </si>
  <si>
    <t>Bonita Beach Rd</t>
  </si>
  <si>
    <t>Corkscrew Rd</t>
  </si>
  <si>
    <t>Crystal Dr</t>
  </si>
  <si>
    <t>Fiddlesticks Blvd</t>
  </si>
  <si>
    <t>Gunnery Rd</t>
  </si>
  <si>
    <t>Lee Blvd</t>
  </si>
  <si>
    <t>Luckett Rd</t>
  </si>
  <si>
    <t>Winkler Rd</t>
  </si>
  <si>
    <t>Orange River Blvd</t>
  </si>
  <si>
    <t>Ortiz Ave</t>
  </si>
  <si>
    <t>Pine Ridge Rd</t>
  </si>
  <si>
    <t>Plantation Rd</t>
  </si>
  <si>
    <t>Six Mile Cypress Pkwy</t>
  </si>
  <si>
    <t>Stringfellow Rd</t>
  </si>
  <si>
    <t>Sunshine Blvd</t>
  </si>
  <si>
    <t>Tice St</t>
  </si>
  <si>
    <t>DelPrado Blvd</t>
  </si>
  <si>
    <t>Homestead Rd</t>
  </si>
  <si>
    <t>Sanibel Blvd</t>
  </si>
  <si>
    <t>SW 23rd St</t>
  </si>
  <si>
    <t>West Gate Blvd</t>
  </si>
  <si>
    <t>Williams Ave</t>
  </si>
  <si>
    <t>Cemetary Rd</t>
  </si>
  <si>
    <t>Palomino Rd</t>
  </si>
  <si>
    <t>Barrett Rd</t>
  </si>
  <si>
    <t>Fowler St</t>
  </si>
  <si>
    <t>Danley Rd</t>
  </si>
  <si>
    <t>Veterans Pkwy</t>
  </si>
  <si>
    <t>Daniels Pkwy</t>
  </si>
  <si>
    <t>Colonial</t>
  </si>
  <si>
    <t>Metro Pkwy Ext</t>
  </si>
  <si>
    <t>Homestead</t>
  </si>
  <si>
    <t>AADT Equation</t>
  </si>
  <si>
    <t>PCS 1606 - Colonial Blvd West of Plantation Road</t>
  </si>
  <si>
    <t>PCS 2112 - Cape Coral Pkwy East of 6th Street</t>
  </si>
  <si>
    <t>E OF 6TH ST</t>
  </si>
  <si>
    <t>US 41</t>
  </si>
  <si>
    <t>PCS 3809 - Metro Parkway south of Six Mile Cypress Parkway</t>
  </si>
  <si>
    <t>Updated 5/3/2023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</si>
</sst>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164" formatCode="00"/>
    <numFmt numFmtId="165" formatCode="0.000"/>
    <numFmt numFmtId="166" formatCode="_(* #,##0_);_(* \(#,##0\);_(* &quot;-&quot;??_);_(@_)"/>
    <numFmt numFmtId="167" formatCode="0.0%"/>
  </numFmts>
  <fonts count="42" x14ac:knownFonts="1">
    <font>
      <sz val="11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color indexed="8"/>
      <name val="Arial Narrow"/>
      <family val="2"/>
    </font>
    <font>
      <sz val="10"/>
      <name val="Arial Narrow"/>
      <family val="2"/>
    </font>
    <font>
      <sz val="11"/>
      <name val="Arial Narrow"/>
      <family val="2"/>
    </font>
    <font>
      <b/>
      <sz val="10"/>
      <color indexed="8"/>
      <name val="Arial Narrow"/>
      <family val="2"/>
    </font>
    <font>
      <b/>
      <sz val="12"/>
      <name val="Arial Narrow"/>
      <family val="2"/>
    </font>
    <font>
      <sz val="11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sz val="16"/>
      <color rgb="FF000000"/>
      <name val="Arial"/>
      <family val="2"/>
    </font>
    <font>
      <b/>
      <sz val="8"/>
      <color rgb="FF000000"/>
      <name val="Arial"/>
      <family val="2"/>
    </font>
    <font>
      <sz val="8"/>
      <color rgb="FF000000"/>
      <name val="Arial"/>
      <family val="2"/>
    </font>
    <font>
      <sz val="11"/>
      <color rgb="FF000000"/>
      <name val="Calibri"/>
      <family val="2"/>
      <scheme val="minor"/>
    </font>
    <font>
      <sz val="9"/>
      <color rgb="FF000000"/>
      <name val="Arial"/>
      <family val="2"/>
    </font>
    <font>
      <u/>
      <sz val="11"/>
      <color theme="10"/>
      <name val="Arial"/>
      <family val="2"/>
    </font>
    <font>
      <sz val="11"/>
      <color rgb="FF9C0006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name val="Calibri"/>
      <family val="2"/>
      <scheme val="minor"/>
    </font>
    <font>
      <b/>
      <sz val="11"/>
      <name val="Arial Narrow"/>
      <family val="2"/>
    </font>
    <font>
      <sz val="11"/>
      <name val="Arial"/>
      <family val="2"/>
    </font>
    <font>
      <sz val="11"/>
      <color rgb="FF9C6500"/>
      <name val="Calibri"/>
      <family val="2"/>
      <scheme val="minor"/>
    </font>
    <font>
      <sz val="11"/>
      <name val="Arial"/>
      <family val="2"/>
    </font>
    <font>
      <sz val="8"/>
      <color theme="1"/>
      <name val="Arial"/>
      <family val="2"/>
    </font>
    <font>
      <b/>
      <sz val="11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8"/>
      <color theme="0"/>
      <name val="Arial"/>
      <family val="2"/>
    </font>
    <font>
      <sz val="18"/>
      <color theme="1"/>
      <name val="Arial"/>
      <family val="2"/>
    </font>
    <font>
      <sz val="16"/>
      <color theme="1"/>
      <name val="Arial"/>
      <family val="2"/>
    </font>
    <font>
      <u/>
      <sz val="10"/>
      <color theme="10"/>
      <name val="Arial Narrow"/>
      <family val="2"/>
    </font>
    <font>
      <sz val="10"/>
      <color rgb="FF9C6500"/>
      <name val="Arial Narrow"/>
      <family val="2"/>
    </font>
    <font>
      <u/>
      <sz val="10"/>
      <color theme="3" tint="-0.249977111117893"/>
      <name val="Arial Narrow"/>
      <family val="2"/>
    </font>
    <font>
      <sz val="11"/>
      <color theme="1"/>
      <name val="Arial"/>
      <family val="2"/>
    </font>
    <font>
      <b/>
      <sz val="8"/>
      <color theme="1"/>
      <name val="Arial"/>
      <family val="2"/>
    </font>
    <font>
      <sz val="14"/>
      <name val="Arial"/>
      <family val="2"/>
    </font>
    <font>
      <sz val="16"/>
      <name val="Arial"/>
      <family val="2"/>
    </font>
    <font>
      <b/>
      <sz val="10"/>
      <color theme="0"/>
      <name val="Arial Narrow"/>
      <family val="2"/>
    </font>
    <font>
      <sz val="8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solid">
        <fgColor theme="0" tint="-0.249977111117893"/>
        <bgColor indexed="64"/>
      </patternFill>
    </fill>
    <fill>
      <patternFill patternType="solid">
        <fgColor rgb="FFCCCCCC"/>
        <bgColor indexed="64"/>
      </patternFill>
    </fill>
    <fill>
      <patternFill patternType="solid">
        <fgColor rgb="FFFFFFF6"/>
        <bgColor indexed="64"/>
      </patternFill>
    </fill>
    <fill>
      <patternFill patternType="solid">
        <fgColor rgb="FFFFC7CE"/>
      </patternFill>
    </fill>
    <fill>
      <patternFill patternType="solid">
        <fgColor rgb="FFFFEB9C"/>
      </patternFill>
    </fill>
  </fills>
  <borders count="3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/>
      <diagonal/>
    </border>
    <border>
      <left/>
      <right/>
      <top style="medium">
        <color rgb="FF000000"/>
      </top>
      <bottom/>
      <diagonal/>
    </border>
    <border>
      <left/>
      <right style="medium">
        <color rgb="FF000000"/>
      </right>
      <top style="medium">
        <color rgb="FF000000"/>
      </top>
      <bottom/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/>
      <top style="medium">
        <color indexed="64"/>
      </top>
      <bottom style="medium">
        <color rgb="FF000000"/>
      </bottom>
      <diagonal/>
    </border>
    <border>
      <left style="medium">
        <color rgb="FF293577"/>
      </left>
      <right/>
      <top style="medium">
        <color indexed="64"/>
      </top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/>
      <bottom style="medium">
        <color rgb="FF000000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rgb="FF000000"/>
      </bottom>
      <diagonal/>
    </border>
    <border>
      <left style="medium">
        <color indexed="64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indexed="64"/>
      </bottom>
      <diagonal/>
    </border>
    <border>
      <left style="medium">
        <color rgb="FF000000"/>
      </left>
      <right style="medium">
        <color indexed="64"/>
      </right>
      <top style="medium">
        <color rgb="FF000000"/>
      </top>
      <bottom style="medium">
        <color indexed="64"/>
      </bottom>
      <diagonal/>
    </border>
  </borders>
  <cellStyleXfs count="10">
    <xf numFmtId="0" fontId="0" fillId="0" borderId="0"/>
    <xf numFmtId="0" fontId="3" fillId="0" borderId="0"/>
    <xf numFmtId="0" fontId="2" fillId="0" borderId="0"/>
    <xf numFmtId="0" fontId="17" fillId="0" borderId="0" applyNumberFormat="0" applyFill="0" applyBorder="0" applyAlignment="0" applyProtection="0">
      <alignment vertical="top"/>
      <protection locked="0"/>
    </xf>
    <xf numFmtId="0" fontId="18" fillId="5" borderId="0" applyNumberFormat="0" applyBorder="0" applyAlignment="0" applyProtection="0"/>
    <xf numFmtId="0" fontId="19" fillId="0" borderId="0" applyNumberFormat="0" applyFill="0" applyBorder="0" applyAlignment="0" applyProtection="0"/>
    <xf numFmtId="0" fontId="23" fillId="6" borderId="0" applyNumberFormat="0" applyBorder="0" applyAlignment="0" applyProtection="0"/>
    <xf numFmtId="9" fontId="24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</cellStyleXfs>
  <cellXfs count="225">
    <xf numFmtId="0" fontId="0" fillId="0" borderId="0" xfId="0"/>
    <xf numFmtId="0" fontId="4" fillId="0" borderId="0" xfId="0" applyFont="1" applyAlignment="1">
      <alignment horizontal="center"/>
    </xf>
    <xf numFmtId="0" fontId="4" fillId="0" borderId="0" xfId="0" applyFont="1"/>
    <xf numFmtId="1" fontId="4" fillId="0" borderId="0" xfId="0" applyNumberFormat="1" applyFont="1" applyAlignment="1">
      <alignment horizontal="center"/>
    </xf>
    <xf numFmtId="0" fontId="6" fillId="0" borderId="0" xfId="0" applyFont="1"/>
    <xf numFmtId="0" fontId="11" fillId="0" borderId="0" xfId="0" applyFont="1" applyAlignment="1">
      <alignment horizontal="right"/>
    </xf>
    <xf numFmtId="3" fontId="12" fillId="0" borderId="0" xfId="0" applyNumberFormat="1" applyFont="1"/>
    <xf numFmtId="0" fontId="11" fillId="0" borderId="0" xfId="0" applyFont="1"/>
    <xf numFmtId="0" fontId="13" fillId="3" borderId="6" xfId="0" applyFont="1" applyFill="1" applyBorder="1" applyAlignment="1">
      <alignment horizontal="center" vertical="center" wrapText="1"/>
    </xf>
    <xf numFmtId="0" fontId="0" fillId="2" borderId="7" xfId="0" applyFill="1" applyBorder="1" applyAlignment="1">
      <alignment horizontal="center"/>
    </xf>
    <xf numFmtId="0" fontId="13" fillId="3" borderId="9" xfId="0" applyFont="1" applyFill="1" applyBorder="1" applyAlignment="1">
      <alignment horizontal="center" vertical="center" wrapText="1"/>
    </xf>
    <xf numFmtId="0" fontId="13" fillId="3" borderId="10" xfId="0" applyFont="1" applyFill="1" applyBorder="1" applyAlignment="1">
      <alignment horizontal="center" vertical="center" wrapText="1"/>
    </xf>
    <xf numFmtId="0" fontId="14" fillId="4" borderId="10" xfId="0" applyFont="1" applyFill="1" applyBorder="1" applyAlignment="1">
      <alignment horizontal="center" wrapText="1"/>
    </xf>
    <xf numFmtId="0" fontId="16" fillId="4" borderId="17" xfId="0" applyFont="1" applyFill="1" applyBorder="1" applyAlignment="1">
      <alignment horizontal="center" wrapText="1"/>
    </xf>
    <xf numFmtId="2" fontId="16" fillId="4" borderId="17" xfId="0" applyNumberFormat="1" applyFont="1" applyFill="1" applyBorder="1" applyAlignment="1">
      <alignment horizontal="center" wrapText="1"/>
    </xf>
    <xf numFmtId="0" fontId="16" fillId="4" borderId="10" xfId="0" applyFont="1" applyFill="1" applyBorder="1" applyAlignment="1">
      <alignment horizontal="center" wrapText="1"/>
    </xf>
    <xf numFmtId="0" fontId="9" fillId="0" borderId="0" xfId="0" applyFont="1"/>
    <xf numFmtId="0" fontId="13" fillId="3" borderId="17" xfId="0" applyFont="1" applyFill="1" applyBorder="1" applyAlignment="1">
      <alignment horizontal="center" vertical="center" wrapText="1"/>
    </xf>
    <xf numFmtId="14" fontId="14" fillId="4" borderId="10" xfId="0" applyNumberFormat="1" applyFont="1" applyFill="1" applyBorder="1" applyAlignment="1">
      <alignment horizontal="center" wrapText="1"/>
    </xf>
    <xf numFmtId="0" fontId="0" fillId="0" borderId="20" xfId="0" applyBorder="1"/>
    <xf numFmtId="165" fontId="16" fillId="4" borderId="10" xfId="0" applyNumberFormat="1" applyFont="1" applyFill="1" applyBorder="1" applyAlignment="1">
      <alignment horizontal="center" wrapText="1"/>
    </xf>
    <xf numFmtId="0" fontId="14" fillId="4" borderId="10" xfId="0" applyFont="1" applyFill="1" applyBorder="1" applyAlignment="1">
      <alignment horizontal="center" vertical="center" wrapText="1"/>
    </xf>
    <xf numFmtId="10" fontId="14" fillId="4" borderId="10" xfId="0" applyNumberFormat="1" applyFont="1" applyFill="1" applyBorder="1" applyAlignment="1">
      <alignment horizontal="center" vertical="center" wrapText="1"/>
    </xf>
    <xf numFmtId="3" fontId="14" fillId="4" borderId="10" xfId="0" applyNumberFormat="1" applyFont="1" applyFill="1" applyBorder="1" applyAlignment="1">
      <alignment horizontal="center" vertical="center" wrapText="1"/>
    </xf>
    <xf numFmtId="14" fontId="14" fillId="4" borderId="10" xfId="0" applyNumberFormat="1" applyFont="1" applyFill="1" applyBorder="1" applyAlignment="1">
      <alignment horizontal="center" vertical="center" wrapText="1"/>
    </xf>
    <xf numFmtId="4" fontId="14" fillId="4" borderId="10" xfId="0" applyNumberFormat="1" applyFont="1" applyFill="1" applyBorder="1" applyAlignment="1">
      <alignment horizontal="center" vertical="center" wrapText="1"/>
    </xf>
    <xf numFmtId="2" fontId="14" fillId="4" borderId="10" xfId="0" applyNumberFormat="1" applyFont="1" applyFill="1" applyBorder="1" applyAlignment="1">
      <alignment horizontal="center" vertical="center" wrapText="1"/>
    </xf>
    <xf numFmtId="3" fontId="14" fillId="4" borderId="10" xfId="0" applyNumberFormat="1" applyFont="1" applyFill="1" applyBorder="1" applyAlignment="1">
      <alignment horizontal="center" wrapText="1"/>
    </xf>
    <xf numFmtId="0" fontId="22" fillId="0" borderId="0" xfId="0" applyFont="1"/>
    <xf numFmtId="0" fontId="0" fillId="0" borderId="3" xfId="0" applyBorder="1"/>
    <xf numFmtId="0" fontId="0" fillId="0" borderId="4" xfId="0" applyBorder="1"/>
    <xf numFmtId="0" fontId="0" fillId="0" borderId="1" xfId="0" applyBorder="1"/>
    <xf numFmtId="0" fontId="0" fillId="0" borderId="5" xfId="0" applyBorder="1"/>
    <xf numFmtId="0" fontId="0" fillId="0" borderId="21" xfId="0" applyBorder="1"/>
    <xf numFmtId="0" fontId="0" fillId="0" borderId="22" xfId="0" applyBorder="1"/>
    <xf numFmtId="10" fontId="25" fillId="0" borderId="0" xfId="0" applyNumberFormat="1" applyFont="1" applyAlignment="1">
      <alignment horizontal="center"/>
    </xf>
    <xf numFmtId="0" fontId="0" fillId="2" borderId="8" xfId="0" applyFill="1" applyBorder="1" applyAlignment="1">
      <alignment horizontal="center"/>
    </xf>
    <xf numFmtId="10" fontId="14" fillId="4" borderId="10" xfId="7" applyNumberFormat="1" applyFont="1" applyFill="1" applyBorder="1" applyAlignment="1">
      <alignment horizontal="center" vertical="center" wrapText="1"/>
    </xf>
    <xf numFmtId="14" fontId="0" fillId="0" borderId="0" xfId="0" applyNumberFormat="1"/>
    <xf numFmtId="0" fontId="13" fillId="3" borderId="24" xfId="0" applyFont="1" applyFill="1" applyBorder="1" applyAlignment="1">
      <alignment horizontal="center" vertical="center" wrapText="1"/>
    </xf>
    <xf numFmtId="0" fontId="14" fillId="4" borderId="25" xfId="0" applyFont="1" applyFill="1" applyBorder="1" applyAlignment="1">
      <alignment horizontal="center" vertical="center" wrapText="1"/>
    </xf>
    <xf numFmtId="10" fontId="14" fillId="4" borderId="17" xfId="0" applyNumberFormat="1" applyFont="1" applyFill="1" applyBorder="1" applyAlignment="1">
      <alignment horizontal="center" vertical="center" wrapText="1"/>
    </xf>
    <xf numFmtId="0" fontId="13" fillId="3" borderId="7" xfId="0" applyFont="1" applyFill="1" applyBorder="1" applyAlignment="1">
      <alignment horizontal="center" vertical="center" wrapText="1"/>
    </xf>
    <xf numFmtId="0" fontId="4" fillId="0" borderId="21" xfId="0" applyFont="1" applyBorder="1"/>
    <xf numFmtId="0" fontId="4" fillId="0" borderId="21" xfId="0" applyFont="1" applyBorder="1" applyAlignment="1">
      <alignment horizontal="center"/>
    </xf>
    <xf numFmtId="0" fontId="27" fillId="0" borderId="0" xfId="0" applyFont="1"/>
    <xf numFmtId="0" fontId="27" fillId="0" borderId="0" xfId="0" applyFont="1" applyAlignment="1">
      <alignment vertical="center"/>
    </xf>
    <xf numFmtId="0" fontId="14" fillId="4" borderId="17" xfId="0" applyFont="1" applyFill="1" applyBorder="1" applyAlignment="1">
      <alignment horizontal="center" vertical="center" wrapText="1"/>
    </xf>
    <xf numFmtId="2" fontId="14" fillId="4" borderId="17" xfId="0" applyNumberFormat="1" applyFont="1" applyFill="1" applyBorder="1" applyAlignment="1">
      <alignment horizontal="center" vertical="center" wrapText="1"/>
    </xf>
    <xf numFmtId="165" fontId="14" fillId="4" borderId="10" xfId="0" applyNumberFormat="1" applyFont="1" applyFill="1" applyBorder="1" applyAlignment="1">
      <alignment horizontal="center" vertical="center" wrapText="1"/>
    </xf>
    <xf numFmtId="0" fontId="28" fillId="2" borderId="7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29" fillId="0" borderId="0" xfId="0" applyFont="1" applyAlignment="1">
      <alignment vertical="center"/>
    </xf>
    <xf numFmtId="0" fontId="22" fillId="0" borderId="2" xfId="0" applyFont="1" applyBorder="1"/>
    <xf numFmtId="0" fontId="31" fillId="0" borderId="0" xfId="0" applyFont="1" applyAlignment="1">
      <alignment horizontal="right"/>
    </xf>
    <xf numFmtId="0" fontId="31" fillId="0" borderId="0" xfId="0" applyFont="1"/>
    <xf numFmtId="0" fontId="22" fillId="0" borderId="3" xfId="0" applyFont="1" applyBorder="1"/>
    <xf numFmtId="0" fontId="22" fillId="0" borderId="4" xfId="0" applyFont="1" applyBorder="1"/>
    <xf numFmtId="0" fontId="22" fillId="0" borderId="1" xfId="0" applyFont="1" applyBorder="1"/>
    <xf numFmtId="0" fontId="22" fillId="0" borderId="5" xfId="0" applyFont="1" applyBorder="1"/>
    <xf numFmtId="0" fontId="26" fillId="0" borderId="0" xfId="0" applyFont="1"/>
    <xf numFmtId="3" fontId="27" fillId="0" borderId="0" xfId="0" applyNumberFormat="1" applyFont="1" applyAlignment="1">
      <alignment vertical="center"/>
    </xf>
    <xf numFmtId="0" fontId="7" fillId="0" borderId="4" xfId="0" applyFont="1" applyBorder="1"/>
    <xf numFmtId="0" fontId="7" fillId="0" borderId="1" xfId="0" applyFont="1" applyBorder="1"/>
    <xf numFmtId="0" fontId="7" fillId="0" borderId="1" xfId="0" quotePrefix="1" applyFont="1" applyBorder="1" applyAlignment="1">
      <alignment horizontal="center" wrapText="1"/>
    </xf>
    <xf numFmtId="164" fontId="7" fillId="0" borderId="1" xfId="0" applyNumberFormat="1" applyFont="1" applyBorder="1" applyAlignment="1">
      <alignment horizontal="right"/>
    </xf>
    <xf numFmtId="0" fontId="7" fillId="0" borderId="1" xfId="0" applyFont="1" applyBorder="1" applyAlignment="1">
      <alignment horizontal="right"/>
    </xf>
    <xf numFmtId="0" fontId="7" fillId="0" borderId="1" xfId="0" applyFont="1" applyBorder="1" applyAlignment="1">
      <alignment horizontal="center"/>
    </xf>
    <xf numFmtId="1" fontId="7" fillId="0" borderId="1" xfId="0" applyNumberFormat="1" applyFont="1" applyBorder="1" applyAlignment="1">
      <alignment horizontal="center"/>
    </xf>
    <xf numFmtId="0" fontId="7" fillId="0" borderId="1" xfId="0" applyFont="1" applyBorder="1" applyAlignment="1">
      <alignment horizontal="center" wrapText="1"/>
    </xf>
    <xf numFmtId="0" fontId="4" fillId="0" borderId="2" xfId="0" applyFont="1" applyBorder="1"/>
    <xf numFmtId="0" fontId="4" fillId="0" borderId="3" xfId="0" applyFont="1" applyBorder="1" applyAlignment="1">
      <alignment horizontal="center"/>
    </xf>
    <xf numFmtId="0" fontId="32" fillId="0" borderId="0" xfId="3" applyFont="1" applyFill="1" applyBorder="1" applyAlignment="1" applyProtection="1">
      <alignment horizontal="center"/>
    </xf>
    <xf numFmtId="0" fontId="5" fillId="0" borderId="2" xfId="5" applyFont="1" applyFill="1" applyBorder="1" applyAlignment="1"/>
    <xf numFmtId="0" fontId="5" fillId="0" borderId="0" xfId="5" applyFont="1" applyFill="1" applyBorder="1" applyAlignment="1"/>
    <xf numFmtId="0" fontId="5" fillId="0" borderId="0" xfId="5" applyFont="1" applyFill="1" applyBorder="1" applyAlignment="1">
      <alignment horizontal="center"/>
    </xf>
    <xf numFmtId="0" fontId="5" fillId="0" borderId="3" xfId="5" applyFont="1" applyFill="1" applyBorder="1" applyAlignment="1">
      <alignment horizontal="center"/>
    </xf>
    <xf numFmtId="0" fontId="33" fillId="0" borderId="0" xfId="6" applyFont="1" applyFill="1" applyBorder="1" applyAlignment="1">
      <alignment horizontal="center"/>
    </xf>
    <xf numFmtId="0" fontId="5" fillId="0" borderId="2" xfId="4" applyFont="1" applyFill="1" applyBorder="1" applyAlignment="1"/>
    <xf numFmtId="0" fontId="5" fillId="0" borderId="0" xfId="4" applyFont="1" applyFill="1" applyBorder="1" applyAlignment="1"/>
    <xf numFmtId="0" fontId="34" fillId="0" borderId="0" xfId="3" applyFont="1" applyFill="1" applyBorder="1" applyAlignment="1" applyProtection="1">
      <alignment horizontal="center"/>
    </xf>
    <xf numFmtId="0" fontId="5" fillId="0" borderId="0" xfId="4" applyFont="1" applyFill="1" applyBorder="1" applyAlignment="1">
      <alignment horizontal="center"/>
    </xf>
    <xf numFmtId="0" fontId="5" fillId="0" borderId="0" xfId="0" applyFont="1"/>
    <xf numFmtId="0" fontId="5" fillId="0" borderId="0" xfId="6" applyFont="1" applyFill="1" applyBorder="1" applyAlignment="1">
      <alignment horizontal="center"/>
    </xf>
    <xf numFmtId="0" fontId="4" fillId="0" borderId="0" xfId="0" applyFont="1" applyAlignment="1">
      <alignment horizontal="left"/>
    </xf>
    <xf numFmtId="0" fontId="5" fillId="0" borderId="3" xfId="4" applyFont="1" applyFill="1" applyBorder="1" applyAlignment="1">
      <alignment horizontal="center"/>
    </xf>
    <xf numFmtId="0" fontId="6" fillId="0" borderId="0" xfId="0" applyFont="1" applyAlignment="1">
      <alignment horizontal="center"/>
    </xf>
    <xf numFmtId="164" fontId="5" fillId="0" borderId="0" xfId="0" applyNumberFormat="1" applyFont="1"/>
    <xf numFmtId="0" fontId="5" fillId="0" borderId="0" xfId="0" applyFont="1" applyAlignment="1">
      <alignment horizontal="right"/>
    </xf>
    <xf numFmtId="1" fontId="5" fillId="0" borderId="0" xfId="0" applyNumberFormat="1" applyFont="1" applyAlignment="1">
      <alignment horizontal="right"/>
    </xf>
    <xf numFmtId="0" fontId="4" fillId="0" borderId="4" xfId="0" applyFont="1" applyBorder="1"/>
    <xf numFmtId="0" fontId="4" fillId="0" borderId="1" xfId="0" applyFont="1" applyBorder="1"/>
    <xf numFmtId="0" fontId="4" fillId="0" borderId="1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5" fillId="0" borderId="0" xfId="0" applyFont="1" applyAlignment="1">
      <alignment horizontal="center"/>
    </xf>
    <xf numFmtId="0" fontId="21" fillId="0" borderId="23" xfId="0" applyFont="1" applyBorder="1" applyAlignment="1">
      <alignment horizontal="left"/>
    </xf>
    <xf numFmtId="0" fontId="6" fillId="0" borderId="21" xfId="0" applyFont="1" applyBorder="1" applyAlignment="1">
      <alignment horizontal="center"/>
    </xf>
    <xf numFmtId="0" fontId="6" fillId="0" borderId="22" xfId="0" applyFont="1" applyBorder="1" applyAlignment="1">
      <alignment horizontal="center"/>
    </xf>
    <xf numFmtId="0" fontId="20" fillId="0" borderId="3" xfId="5" applyFont="1" applyFill="1" applyBorder="1" applyAlignment="1">
      <alignment horizontal="center"/>
    </xf>
    <xf numFmtId="0" fontId="4" fillId="0" borderId="2" xfId="0" applyFont="1" applyBorder="1" applyAlignment="1">
      <alignment horizontal="left"/>
    </xf>
    <xf numFmtId="0" fontId="20" fillId="0" borderId="3" xfId="4" applyFont="1" applyFill="1" applyBorder="1" applyAlignment="1">
      <alignment horizontal="center"/>
    </xf>
    <xf numFmtId="0" fontId="25" fillId="0" borderId="0" xfId="0" applyFont="1" applyAlignment="1">
      <alignment vertical="center"/>
    </xf>
    <xf numFmtId="0" fontId="39" fillId="0" borderId="5" xfId="0" applyFont="1" applyBorder="1" applyAlignment="1">
      <alignment horizontal="center" wrapText="1"/>
    </xf>
    <xf numFmtId="3" fontId="0" fillId="0" borderId="0" xfId="0" applyNumberFormat="1"/>
    <xf numFmtId="0" fontId="35" fillId="0" borderId="0" xfId="0" applyFont="1"/>
    <xf numFmtId="10" fontId="14" fillId="4" borderId="10" xfId="7" applyNumberFormat="1" applyFont="1" applyFill="1" applyBorder="1" applyAlignment="1">
      <alignment horizontal="center" wrapText="1"/>
    </xf>
    <xf numFmtId="0" fontId="35" fillId="0" borderId="0" xfId="0" applyFont="1" applyAlignment="1">
      <alignment vertical="center"/>
    </xf>
    <xf numFmtId="0" fontId="31" fillId="0" borderId="0" xfId="0" applyFont="1" applyAlignment="1">
      <alignment horizontal="right" vertical="center"/>
    </xf>
    <xf numFmtId="3" fontId="12" fillId="0" borderId="0" xfId="0" applyNumberFormat="1" applyFont="1" applyAlignment="1">
      <alignment vertical="center"/>
    </xf>
    <xf numFmtId="0" fontId="31" fillId="0" borderId="0" xfId="0" applyFont="1" applyAlignment="1">
      <alignment vertical="center"/>
    </xf>
    <xf numFmtId="167" fontId="14" fillId="4" borderId="10" xfId="0" applyNumberFormat="1" applyFont="1" applyFill="1" applyBorder="1" applyAlignment="1">
      <alignment horizontal="center" vertical="center" wrapText="1"/>
    </xf>
    <xf numFmtId="0" fontId="20" fillId="0" borderId="0" xfId="0" applyFont="1"/>
    <xf numFmtId="166" fontId="0" fillId="0" borderId="0" xfId="0" applyNumberFormat="1"/>
    <xf numFmtId="0" fontId="14" fillId="4" borderId="17" xfId="0" applyFont="1" applyFill="1" applyBorder="1" applyAlignment="1">
      <alignment horizontal="center" wrapText="1"/>
    </xf>
    <xf numFmtId="2" fontId="14" fillId="4" borderId="17" xfId="0" applyNumberFormat="1" applyFont="1" applyFill="1" applyBorder="1" applyAlignment="1">
      <alignment horizontal="center" wrapText="1"/>
    </xf>
    <xf numFmtId="0" fontId="40" fillId="0" borderId="0" xfId="0" applyFont="1"/>
    <xf numFmtId="0" fontId="1" fillId="0" borderId="0" xfId="8"/>
    <xf numFmtId="0" fontId="13" fillId="3" borderId="10" xfId="8" applyFont="1" applyFill="1" applyBorder="1" applyAlignment="1">
      <alignment horizontal="center" vertical="center" wrapText="1"/>
    </xf>
    <xf numFmtId="0" fontId="13" fillId="3" borderId="17" xfId="8" applyFont="1" applyFill="1" applyBorder="1" applyAlignment="1">
      <alignment horizontal="center" vertical="center" wrapText="1"/>
    </xf>
    <xf numFmtId="0" fontId="14" fillId="4" borderId="10" xfId="8" applyFont="1" applyFill="1" applyBorder="1" applyAlignment="1">
      <alignment horizontal="center" wrapText="1"/>
    </xf>
    <xf numFmtId="14" fontId="14" fillId="4" borderId="10" xfId="8" applyNumberFormat="1" applyFont="1" applyFill="1" applyBorder="1" applyAlignment="1">
      <alignment horizontal="center" wrapText="1"/>
    </xf>
    <xf numFmtId="0" fontId="14" fillId="4" borderId="10" xfId="8" applyFont="1" applyFill="1" applyBorder="1" applyAlignment="1">
      <alignment horizontal="center" vertical="center" wrapText="1"/>
    </xf>
    <xf numFmtId="3" fontId="14" fillId="4" borderId="10" xfId="8" applyNumberFormat="1" applyFont="1" applyFill="1" applyBorder="1" applyAlignment="1">
      <alignment horizontal="center" vertical="center" wrapText="1"/>
    </xf>
    <xf numFmtId="10" fontId="14" fillId="4" borderId="10" xfId="8" applyNumberFormat="1" applyFont="1" applyFill="1" applyBorder="1" applyAlignment="1">
      <alignment horizontal="center" vertical="center" wrapText="1"/>
    </xf>
    <xf numFmtId="14" fontId="14" fillId="4" borderId="10" xfId="8" applyNumberFormat="1" applyFont="1" applyFill="1" applyBorder="1" applyAlignment="1">
      <alignment horizontal="center" vertical="center" wrapText="1"/>
    </xf>
    <xf numFmtId="0" fontId="11" fillId="0" borderId="0" xfId="8" applyFont="1" applyAlignment="1">
      <alignment horizontal="right"/>
    </xf>
    <xf numFmtId="3" fontId="12" fillId="0" borderId="0" xfId="8" applyNumberFormat="1" applyFont="1"/>
    <xf numFmtId="0" fontId="11" fillId="0" borderId="0" xfId="8" applyFont="1"/>
    <xf numFmtId="0" fontId="9" fillId="0" borderId="0" xfId="8" applyFont="1"/>
    <xf numFmtId="10" fontId="9" fillId="0" borderId="0" xfId="0" applyNumberFormat="1" applyFont="1"/>
    <xf numFmtId="0" fontId="8" fillId="0" borderId="21" xfId="0" applyFont="1" applyBorder="1" applyAlignment="1">
      <alignment horizontal="center"/>
    </xf>
    <xf numFmtId="0" fontId="36" fillId="2" borderId="8" xfId="0" applyFont="1" applyFill="1" applyBorder="1" applyAlignment="1">
      <alignment horizontal="center" vertical="center"/>
    </xf>
    <xf numFmtId="0" fontId="37" fillId="0" borderId="0" xfId="0" applyFont="1" applyAlignment="1">
      <alignment vertical="center"/>
    </xf>
    <xf numFmtId="0" fontId="14" fillId="4" borderId="17" xfId="8" applyFont="1" applyFill="1" applyBorder="1" applyAlignment="1">
      <alignment horizontal="center" wrapText="1"/>
    </xf>
    <xf numFmtId="2" fontId="14" fillId="4" borderId="17" xfId="8" applyNumberFormat="1" applyFont="1" applyFill="1" applyBorder="1" applyAlignment="1">
      <alignment horizontal="center" wrapText="1"/>
    </xf>
    <xf numFmtId="0" fontId="40" fillId="0" borderId="0" xfId="8" applyFont="1"/>
    <xf numFmtId="10" fontId="14" fillId="4" borderId="17" xfId="7" applyNumberFormat="1" applyFont="1" applyFill="1" applyBorder="1" applyAlignment="1">
      <alignment horizontal="center" wrapText="1"/>
    </xf>
    <xf numFmtId="10" fontId="14" fillId="4" borderId="17" xfId="7" applyNumberFormat="1" applyFont="1" applyFill="1" applyBorder="1" applyAlignment="1">
      <alignment horizontal="center" vertical="center" wrapText="1"/>
    </xf>
    <xf numFmtId="167" fontId="14" fillId="4" borderId="17" xfId="0" applyNumberFormat="1" applyFont="1" applyFill="1" applyBorder="1" applyAlignment="1">
      <alignment horizontal="center" vertical="center" wrapText="1"/>
    </xf>
    <xf numFmtId="0" fontId="13" fillId="3" borderId="7" xfId="8" applyFont="1" applyFill="1" applyBorder="1" applyAlignment="1">
      <alignment horizontal="center" vertical="center" wrapText="1"/>
    </xf>
    <xf numFmtId="165" fontId="14" fillId="4" borderId="10" xfId="0" applyNumberFormat="1" applyFont="1" applyFill="1" applyBorder="1" applyAlignment="1">
      <alignment horizontal="center" wrapText="1"/>
    </xf>
    <xf numFmtId="165" fontId="14" fillId="4" borderId="10" xfId="8" applyNumberFormat="1" applyFont="1" applyFill="1" applyBorder="1" applyAlignment="1">
      <alignment horizontal="center" wrapText="1"/>
    </xf>
    <xf numFmtId="0" fontId="13" fillId="3" borderId="6" xfId="0" applyFont="1" applyFill="1" applyBorder="1" applyAlignment="1">
      <alignment horizontal="center" wrapText="1"/>
    </xf>
    <xf numFmtId="0" fontId="13" fillId="3" borderId="9" xfId="0" applyFont="1" applyFill="1" applyBorder="1" applyAlignment="1">
      <alignment horizontal="center" wrapText="1"/>
    </xf>
    <xf numFmtId="0" fontId="0" fillId="0" borderId="0" xfId="0" applyAlignment="1">
      <alignment horizontal="center"/>
    </xf>
    <xf numFmtId="0" fontId="13" fillId="3" borderId="10" xfId="0" applyFont="1" applyFill="1" applyBorder="1" applyAlignment="1">
      <alignment horizontal="center" wrapText="1"/>
    </xf>
    <xf numFmtId="0" fontId="0" fillId="0" borderId="0" xfId="0" applyAlignment="1">
      <alignment horizontal="center" vertical="center"/>
    </xf>
    <xf numFmtId="0" fontId="36" fillId="2" borderId="7" xfId="0" applyFont="1" applyFill="1" applyBorder="1" applyAlignment="1">
      <alignment horizontal="center" vertical="center"/>
    </xf>
    <xf numFmtId="0" fontId="4" fillId="0" borderId="0" xfId="6" applyFont="1" applyFill="1" applyBorder="1" applyAlignment="1">
      <alignment horizontal="center"/>
    </xf>
    <xf numFmtId="0" fontId="4" fillId="0" borderId="0" xfId="3" applyFont="1" applyFill="1" applyBorder="1" applyAlignment="1" applyProtection="1">
      <alignment horizontal="center"/>
    </xf>
    <xf numFmtId="0" fontId="8" fillId="0" borderId="21" xfId="0" applyFont="1" applyBorder="1" applyAlignment="1">
      <alignment horizontal="center"/>
    </xf>
    <xf numFmtId="0" fontId="10" fillId="0" borderId="0" xfId="0" applyFont="1" applyAlignment="1">
      <alignment horizontal="center" vertical="center"/>
    </xf>
    <xf numFmtId="0" fontId="13" fillId="3" borderId="11" xfId="0" applyFont="1" applyFill="1" applyBorder="1" applyAlignment="1">
      <alignment horizontal="center" vertical="center" wrapText="1"/>
    </xf>
    <xf numFmtId="0" fontId="13" fillId="3" borderId="12" xfId="0" applyFont="1" applyFill="1" applyBorder="1" applyAlignment="1">
      <alignment horizontal="center" vertical="center" wrapText="1"/>
    </xf>
    <xf numFmtId="0" fontId="13" fillId="3" borderId="13" xfId="0" applyFont="1" applyFill="1" applyBorder="1" applyAlignment="1">
      <alignment horizontal="center" vertical="center" wrapText="1"/>
    </xf>
    <xf numFmtId="0" fontId="13" fillId="3" borderId="14" xfId="0" applyFont="1" applyFill="1" applyBorder="1" applyAlignment="1">
      <alignment horizontal="center" vertical="center" wrapText="1"/>
    </xf>
    <xf numFmtId="0" fontId="13" fillId="3" borderId="15" xfId="0" applyFont="1" applyFill="1" applyBorder="1" applyAlignment="1">
      <alignment horizontal="center" vertical="center" wrapText="1"/>
    </xf>
    <xf numFmtId="0" fontId="13" fillId="3" borderId="16" xfId="0" applyFont="1" applyFill="1" applyBorder="1" applyAlignment="1">
      <alignment horizontal="center" vertical="center" wrapText="1"/>
    </xf>
    <xf numFmtId="0" fontId="13" fillId="3" borderId="6" xfId="0" applyFont="1" applyFill="1" applyBorder="1" applyAlignment="1">
      <alignment horizontal="center" vertical="center" wrapText="1"/>
    </xf>
    <xf numFmtId="0" fontId="13" fillId="3" borderId="26" xfId="0" applyFont="1" applyFill="1" applyBorder="1" applyAlignment="1">
      <alignment horizontal="center" vertical="center" wrapText="1"/>
    </xf>
    <xf numFmtId="0" fontId="13" fillId="3" borderId="9" xfId="0" applyFont="1" applyFill="1" applyBorder="1" applyAlignment="1">
      <alignment horizontal="center" vertical="center" wrapText="1"/>
    </xf>
    <xf numFmtId="0" fontId="28" fillId="2" borderId="11" xfId="0" applyFont="1" applyFill="1" applyBorder="1" applyAlignment="1">
      <alignment horizontal="center"/>
    </xf>
    <xf numFmtId="0" fontId="28" fillId="2" borderId="12" xfId="0" applyFont="1" applyFill="1" applyBorder="1" applyAlignment="1">
      <alignment horizontal="center"/>
    </xf>
    <xf numFmtId="0" fontId="28" fillId="2" borderId="13" xfId="0" applyFont="1" applyFill="1" applyBorder="1" applyAlignment="1">
      <alignment horizontal="center"/>
    </xf>
    <xf numFmtId="0" fontId="13" fillId="2" borderId="14" xfId="0" applyFont="1" applyFill="1" applyBorder="1" applyAlignment="1">
      <alignment horizontal="center" vertical="center" wrapText="1"/>
    </xf>
    <xf numFmtId="0" fontId="13" fillId="2" borderId="15" xfId="0" applyFont="1" applyFill="1" applyBorder="1" applyAlignment="1">
      <alignment horizontal="center" vertical="center" wrapText="1"/>
    </xf>
    <xf numFmtId="0" fontId="13" fillId="2" borderId="16" xfId="0" applyFont="1" applyFill="1" applyBorder="1" applyAlignment="1">
      <alignment horizontal="center" vertical="center" wrapText="1"/>
    </xf>
    <xf numFmtId="0" fontId="28" fillId="2" borderId="18" xfId="0" applyFont="1" applyFill="1" applyBorder="1" applyAlignment="1">
      <alignment horizontal="center"/>
    </xf>
    <xf numFmtId="0" fontId="28" fillId="2" borderId="19" xfId="0" applyFont="1" applyFill="1" applyBorder="1" applyAlignment="1">
      <alignment horizontal="center"/>
    </xf>
    <xf numFmtId="0" fontId="28" fillId="2" borderId="8" xfId="0" applyFont="1" applyFill="1" applyBorder="1" applyAlignment="1">
      <alignment horizontal="center"/>
    </xf>
    <xf numFmtId="0" fontId="38" fillId="0" borderId="0" xfId="0" applyFont="1" applyAlignment="1">
      <alignment vertical="center" wrapText="1"/>
    </xf>
    <xf numFmtId="0" fontId="30" fillId="0" borderId="23" xfId="0" applyFont="1" applyBorder="1" applyAlignment="1">
      <alignment horizontal="center"/>
    </xf>
    <xf numFmtId="0" fontId="30" fillId="0" borderId="21" xfId="0" applyFont="1" applyBorder="1" applyAlignment="1">
      <alignment horizontal="center"/>
    </xf>
    <xf numFmtId="0" fontId="30" fillId="0" borderId="22" xfId="0" applyFont="1" applyBorder="1" applyAlignment="1">
      <alignment horizontal="center"/>
    </xf>
    <xf numFmtId="0" fontId="28" fillId="2" borderId="11" xfId="0" applyFont="1" applyFill="1" applyBorder="1" applyAlignment="1">
      <alignment horizontal="center" vertical="center"/>
    </xf>
    <xf numFmtId="0" fontId="28" fillId="2" borderId="12" xfId="0" applyFont="1" applyFill="1" applyBorder="1" applyAlignment="1">
      <alignment horizontal="center" vertical="center"/>
    </xf>
    <xf numFmtId="0" fontId="28" fillId="2" borderId="13" xfId="0" applyFont="1" applyFill="1" applyBorder="1" applyAlignment="1">
      <alignment horizontal="center" vertical="center"/>
    </xf>
    <xf numFmtId="0" fontId="28" fillId="2" borderId="18" xfId="0" applyFont="1" applyFill="1" applyBorder="1" applyAlignment="1">
      <alignment horizontal="center" vertical="center"/>
    </xf>
    <xf numFmtId="0" fontId="28" fillId="2" borderId="19" xfId="0" applyFont="1" applyFill="1" applyBorder="1" applyAlignment="1">
      <alignment horizontal="center" vertical="center"/>
    </xf>
    <xf numFmtId="0" fontId="28" fillId="2" borderId="8" xfId="0" applyFont="1" applyFill="1" applyBorder="1" applyAlignment="1">
      <alignment horizontal="center" vertical="center"/>
    </xf>
    <xf numFmtId="0" fontId="41" fillId="2" borderId="11" xfId="8" applyFont="1" applyFill="1" applyBorder="1" applyAlignment="1">
      <alignment horizontal="center"/>
    </xf>
    <xf numFmtId="0" fontId="41" fillId="2" borderId="12" xfId="8" applyFont="1" applyFill="1" applyBorder="1" applyAlignment="1">
      <alignment horizontal="center"/>
    </xf>
    <xf numFmtId="0" fontId="41" fillId="2" borderId="13" xfId="8" applyFont="1" applyFill="1" applyBorder="1" applyAlignment="1">
      <alignment horizontal="center"/>
    </xf>
    <xf numFmtId="0" fontId="13" fillId="2" borderId="14" xfId="8" applyFont="1" applyFill="1" applyBorder="1" applyAlignment="1">
      <alignment horizontal="center" vertical="center" wrapText="1"/>
    </xf>
    <xf numFmtId="0" fontId="13" fillId="2" borderId="15" xfId="8" applyFont="1" applyFill="1" applyBorder="1" applyAlignment="1">
      <alignment horizontal="center" vertical="center" wrapText="1"/>
    </xf>
    <xf numFmtId="0" fontId="13" fillId="2" borderId="16" xfId="8" applyFont="1" applyFill="1" applyBorder="1" applyAlignment="1">
      <alignment horizontal="center" vertical="center" wrapText="1"/>
    </xf>
    <xf numFmtId="0" fontId="41" fillId="2" borderId="18" xfId="8" applyFont="1" applyFill="1" applyBorder="1" applyAlignment="1">
      <alignment horizontal="center"/>
    </xf>
    <xf numFmtId="0" fontId="41" fillId="2" borderId="19" xfId="8" applyFont="1" applyFill="1" applyBorder="1" applyAlignment="1">
      <alignment horizontal="center"/>
    </xf>
    <xf numFmtId="0" fontId="41" fillId="2" borderId="8" xfId="8" applyFont="1" applyFill="1" applyBorder="1" applyAlignment="1">
      <alignment horizontal="center"/>
    </xf>
    <xf numFmtId="0" fontId="36" fillId="2" borderId="11" xfId="0" applyFont="1" applyFill="1" applyBorder="1" applyAlignment="1">
      <alignment horizontal="center" vertical="center"/>
    </xf>
    <xf numFmtId="0" fontId="36" fillId="2" borderId="12" xfId="0" applyFont="1" applyFill="1" applyBorder="1" applyAlignment="1">
      <alignment horizontal="center" vertical="center"/>
    </xf>
    <xf numFmtId="0" fontId="36" fillId="2" borderId="13" xfId="0" applyFont="1" applyFill="1" applyBorder="1" applyAlignment="1">
      <alignment horizontal="center" vertical="center"/>
    </xf>
    <xf numFmtId="0" fontId="36" fillId="2" borderId="18" xfId="0" applyFont="1" applyFill="1" applyBorder="1" applyAlignment="1">
      <alignment horizontal="center" vertical="center"/>
    </xf>
    <xf numFmtId="0" fontId="36" fillId="2" borderId="19" xfId="0" applyFont="1" applyFill="1" applyBorder="1" applyAlignment="1">
      <alignment horizontal="center" vertical="center"/>
    </xf>
    <xf numFmtId="0" fontId="36" fillId="2" borderId="8" xfId="0" applyFont="1" applyFill="1" applyBorder="1" applyAlignment="1">
      <alignment horizontal="center" vertical="center"/>
    </xf>
    <xf numFmtId="0" fontId="10" fillId="0" borderId="0" xfId="0" applyFont="1" applyAlignment="1">
      <alignment horizontal="center"/>
    </xf>
    <xf numFmtId="0" fontId="0" fillId="2" borderId="11" xfId="0" applyFill="1" applyBorder="1" applyAlignment="1">
      <alignment horizontal="center"/>
    </xf>
    <xf numFmtId="0" fontId="0" fillId="2" borderId="12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15" fillId="2" borderId="14" xfId="0" applyFont="1" applyFill="1" applyBorder="1" applyAlignment="1">
      <alignment horizontal="center" vertical="center" wrapText="1"/>
    </xf>
    <xf numFmtId="0" fontId="15" fillId="2" borderId="15" xfId="0" applyFont="1" applyFill="1" applyBorder="1" applyAlignment="1">
      <alignment horizontal="center" vertical="center" wrapText="1"/>
    </xf>
    <xf numFmtId="0" fontId="15" fillId="2" borderId="16" xfId="0" applyFont="1" applyFill="1" applyBorder="1" applyAlignment="1">
      <alignment horizontal="center" vertical="center" wrapText="1"/>
    </xf>
    <xf numFmtId="0" fontId="0" fillId="2" borderId="18" xfId="0" applyFill="1" applyBorder="1" applyAlignment="1">
      <alignment horizontal="center"/>
    </xf>
    <xf numFmtId="0" fontId="0" fillId="2" borderId="19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0" fontId="36" fillId="2" borderId="11" xfId="0" applyFont="1" applyFill="1" applyBorder="1" applyAlignment="1">
      <alignment horizontal="center"/>
    </xf>
    <xf numFmtId="0" fontId="36" fillId="2" borderId="12" xfId="0" applyFont="1" applyFill="1" applyBorder="1" applyAlignment="1">
      <alignment horizontal="center"/>
    </xf>
    <xf numFmtId="0" fontId="36" fillId="2" borderId="13" xfId="0" applyFont="1" applyFill="1" applyBorder="1" applyAlignment="1">
      <alignment horizontal="center"/>
    </xf>
    <xf numFmtId="0" fontId="36" fillId="2" borderId="18" xfId="0" applyFont="1" applyFill="1" applyBorder="1" applyAlignment="1">
      <alignment horizontal="center"/>
    </xf>
    <xf numFmtId="0" fontId="36" fillId="2" borderId="19" xfId="0" applyFont="1" applyFill="1" applyBorder="1" applyAlignment="1">
      <alignment horizontal="center"/>
    </xf>
    <xf numFmtId="0" fontId="36" fillId="2" borderId="8" xfId="0" applyFont="1" applyFill="1" applyBorder="1" applyAlignment="1">
      <alignment horizontal="center"/>
    </xf>
    <xf numFmtId="0" fontId="10" fillId="0" borderId="0" xfId="8" applyFont="1" applyBorder="1" applyAlignment="1">
      <alignment horizontal="center" vertical="center"/>
    </xf>
    <xf numFmtId="0" fontId="1" fillId="0" borderId="0" xfId="8" applyBorder="1"/>
    <xf numFmtId="0" fontId="22" fillId="0" borderId="0" xfId="0" applyFont="1" applyBorder="1"/>
    <xf numFmtId="0" fontId="0" fillId="0" borderId="0" xfId="0" applyBorder="1"/>
    <xf numFmtId="0" fontId="13" fillId="3" borderId="27" xfId="8" applyFont="1" applyFill="1" applyBorder="1" applyAlignment="1">
      <alignment horizontal="center" vertical="center" wrapText="1"/>
    </xf>
    <xf numFmtId="0" fontId="13" fillId="3" borderId="28" xfId="8" applyFont="1" applyFill="1" applyBorder="1" applyAlignment="1">
      <alignment horizontal="center" vertical="center" wrapText="1"/>
    </xf>
    <xf numFmtId="0" fontId="14" fillId="4" borderId="25" xfId="8" applyFont="1" applyFill="1" applyBorder="1" applyAlignment="1">
      <alignment horizontal="center" vertical="center" wrapText="1"/>
    </xf>
    <xf numFmtId="10" fontId="14" fillId="4" borderId="29" xfId="8" applyNumberFormat="1" applyFont="1" applyFill="1" applyBorder="1" applyAlignment="1">
      <alignment horizontal="center" vertical="center" wrapText="1"/>
    </xf>
    <xf numFmtId="10" fontId="14" fillId="4" borderId="30" xfId="8" applyNumberFormat="1" applyFont="1" applyFill="1" applyBorder="1" applyAlignment="1">
      <alignment horizontal="center" vertical="center" wrapText="1"/>
    </xf>
    <xf numFmtId="0" fontId="14" fillId="4" borderId="31" xfId="8" applyFont="1" applyFill="1" applyBorder="1" applyAlignment="1">
      <alignment horizontal="center" vertical="center" wrapText="1"/>
    </xf>
    <xf numFmtId="10" fontId="14" fillId="4" borderId="32" xfId="8" applyNumberFormat="1" applyFont="1" applyFill="1" applyBorder="1" applyAlignment="1">
      <alignment horizontal="center" vertical="center" wrapText="1"/>
    </xf>
    <xf numFmtId="10" fontId="14" fillId="4" borderId="33" xfId="8" applyNumberFormat="1" applyFont="1" applyFill="1" applyBorder="1" applyAlignment="1">
      <alignment horizontal="center" vertical="center" wrapText="1"/>
    </xf>
    <xf numFmtId="0" fontId="14" fillId="4" borderId="6" xfId="0" applyFont="1" applyFill="1" applyBorder="1" applyAlignment="1">
      <alignment horizontal="center" vertical="center" wrapText="1"/>
    </xf>
    <xf numFmtId="0" fontId="37" fillId="0" borderId="0" xfId="0" applyFont="1" applyBorder="1" applyAlignment="1">
      <alignment vertical="center"/>
    </xf>
  </cellXfs>
  <cellStyles count="10">
    <cellStyle name="Bad" xfId="4" builtinId="27"/>
    <cellStyle name="Explanatory Text" xfId="5" builtinId="53"/>
    <cellStyle name="Hyperlink" xfId="3" builtinId="8"/>
    <cellStyle name="Neutral" xfId="6" builtinId="28"/>
    <cellStyle name="Normal" xfId="0" builtinId="0"/>
    <cellStyle name="Normal 2" xfId="1" xr:uid="{00000000-0005-0000-0000-000005000000}"/>
    <cellStyle name="Normal 3" xfId="2" xr:uid="{00000000-0005-0000-0000-000006000000}"/>
    <cellStyle name="Normal 4" xfId="8" xr:uid="{91C9CAC7-C906-40AF-A229-4E899125F8DA}"/>
    <cellStyle name="Percent" xfId="7" builtinId="5"/>
    <cellStyle name="Percent 2" xfId="9" xr:uid="{8044597E-B48A-4FDC-BABB-BC8C71AC84CD}"/>
  </cellStyles>
  <dxfs count="45"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family val="2"/>
        <scheme val="none"/>
      </font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</dxf>
    <dxf>
      <border outline="0"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indexed="8"/>
        <name val="Arial Narrow"/>
        <scheme val="none"/>
      </font>
      <fill>
        <patternFill patternType="none">
          <fgColor indexed="24"/>
          <bgColor auto="1"/>
        </patternFill>
      </fill>
      <alignment horizontal="center" vertical="bottom" textRotation="0" wrapText="1" indent="0" justifyLastLine="0" shrinkToFit="0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externalLink" Target="externalLinks/externalLink1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5" Type="http://schemas.openxmlformats.org/officeDocument/2006/relationships/worksheet" Target="worksheets/sheet5.xml"/><Relationship Id="rId90" Type="http://schemas.openxmlformats.org/officeDocument/2006/relationships/externalLink" Target="externalLinks/externalLink2.xml"/><Relationship Id="rId95" Type="http://schemas.openxmlformats.org/officeDocument/2006/relationships/calcChain" Target="calcChain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externalLink" Target="externalLinks/externalLink3.xml"/><Relationship Id="rId96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theme" Target="theme/theme1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Relationship Id="rId24" Type="http://schemas.openxmlformats.org/officeDocument/2006/relationships/worksheet" Target="worksheets/sheet24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66" Type="http://schemas.openxmlformats.org/officeDocument/2006/relationships/worksheet" Target="worksheets/sheet66.xml"/><Relationship Id="rId87" Type="http://schemas.openxmlformats.org/officeDocument/2006/relationships/worksheet" Target="worksheets/sheet87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56" Type="http://schemas.openxmlformats.org/officeDocument/2006/relationships/worksheet" Target="worksheets/sheet56.xml"/><Relationship Id="rId77" Type="http://schemas.openxmlformats.org/officeDocument/2006/relationships/worksheet" Target="worksheets/sheet77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93" Type="http://schemas.openxmlformats.org/officeDocument/2006/relationships/styles" Target="styles.xml"/><Relationship Id="rId98" Type="http://schemas.openxmlformats.org/officeDocument/2006/relationships/customXml" Target="../customXml/item3.xml"/></Relationships>
</file>

<file path=xl/charts/_rels/chart14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4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1'!$B$4</c:f>
              <c:strCache>
                <c:ptCount val="1"/>
                <c:pt idx="0">
                  <c:v>NB</c:v>
                </c:pt>
              </c:strCache>
            </c:strRef>
          </c:tx>
          <c:cat>
            <c:numRef>
              <c:f>'PCS 1'!$A$5:$A$28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'PCS 1'!$B$5:$B$28</c:f>
              <c:numCache>
                <c:formatCode>0.00%</c:formatCode>
                <c:ptCount val="24"/>
                <c:pt idx="0">
                  <c:v>5.3191244239631334E-3</c:v>
                </c:pt>
                <c:pt idx="1">
                  <c:v>3.9753456221198157E-3</c:v>
                </c:pt>
                <c:pt idx="2">
                  <c:v>3.6953917050691243E-3</c:v>
                </c:pt>
                <c:pt idx="3">
                  <c:v>2.5755760368663594E-3</c:v>
                </c:pt>
                <c:pt idx="4">
                  <c:v>2.8555299539170507E-3</c:v>
                </c:pt>
                <c:pt idx="5">
                  <c:v>5.5990783410138252E-3</c:v>
                </c:pt>
                <c:pt idx="6">
                  <c:v>1.282188940092166E-2</c:v>
                </c:pt>
                <c:pt idx="7">
                  <c:v>2.0604608294930875E-2</c:v>
                </c:pt>
                <c:pt idx="8">
                  <c:v>2.2788248847926268E-2</c:v>
                </c:pt>
                <c:pt idx="9">
                  <c:v>2.4971889400921658E-2</c:v>
                </c:pt>
                <c:pt idx="10">
                  <c:v>2.8443317972350231E-2</c:v>
                </c:pt>
                <c:pt idx="11">
                  <c:v>3.2082718894009217E-2</c:v>
                </c:pt>
                <c:pt idx="12">
                  <c:v>3.6058064516129036E-2</c:v>
                </c:pt>
                <c:pt idx="13">
                  <c:v>3.756981566820277E-2</c:v>
                </c:pt>
                <c:pt idx="14">
                  <c:v>4.0201382488479265E-2</c:v>
                </c:pt>
                <c:pt idx="15">
                  <c:v>4.5352534562211978E-2</c:v>
                </c:pt>
                <c:pt idx="16">
                  <c:v>5.0503686635944706E-2</c:v>
                </c:pt>
                <c:pt idx="17">
                  <c:v>5.0727649769585249E-2</c:v>
                </c:pt>
                <c:pt idx="18">
                  <c:v>3.8465668202764973E-2</c:v>
                </c:pt>
                <c:pt idx="19">
                  <c:v>3.0626958525345624E-2</c:v>
                </c:pt>
                <c:pt idx="20">
                  <c:v>2.3628110599078343E-2</c:v>
                </c:pt>
                <c:pt idx="21">
                  <c:v>1.8476958525345623E-2</c:v>
                </c:pt>
                <c:pt idx="22">
                  <c:v>1.3829723502304148E-2</c:v>
                </c:pt>
                <c:pt idx="23">
                  <c:v>8.7345622119815673E-3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3CD-4423-8E66-2322ACB48A51}"/>
            </c:ext>
          </c:extLst>
        </c:ser>
        <c:ser>
          <c:idx val="1"/>
          <c:order val="1"/>
          <c:tx>
            <c:strRef>
              <c:f>'PCS 1'!$C$4</c:f>
              <c:strCache>
                <c:ptCount val="1"/>
                <c:pt idx="0">
                  <c:v>SB</c:v>
                </c:pt>
              </c:strCache>
            </c:strRef>
          </c:tx>
          <c:cat>
            <c:numRef>
              <c:f>'PCS 1'!$A$5:$A$28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'PCS 1'!$C$5:$C$28</c:f>
              <c:numCache>
                <c:formatCode>0.00%</c:formatCode>
                <c:ptCount val="24"/>
                <c:pt idx="0">
                  <c:v>2.684562211981567E-3</c:v>
                </c:pt>
                <c:pt idx="1">
                  <c:v>1.6723502304147465E-3</c:v>
                </c:pt>
                <c:pt idx="2">
                  <c:v>1.6723502304147465E-3</c:v>
                </c:pt>
                <c:pt idx="3">
                  <c:v>2.0684331797235027E-3</c:v>
                </c:pt>
                <c:pt idx="4">
                  <c:v>3.7407834101382494E-3</c:v>
                </c:pt>
                <c:pt idx="5">
                  <c:v>9.5940092165898612E-3</c:v>
                </c:pt>
                <c:pt idx="6">
                  <c:v>2.8826036866359445E-2</c:v>
                </c:pt>
                <c:pt idx="7">
                  <c:v>4.1236635944700464E-2</c:v>
                </c:pt>
                <c:pt idx="8">
                  <c:v>3.5867511520737326E-2</c:v>
                </c:pt>
                <c:pt idx="9">
                  <c:v>2.9662211981566818E-2</c:v>
                </c:pt>
                <c:pt idx="10">
                  <c:v>2.8605990783410137E-2</c:v>
                </c:pt>
                <c:pt idx="11">
                  <c:v>2.8033870967741938E-2</c:v>
                </c:pt>
                <c:pt idx="12">
                  <c:v>2.8209907834101388E-2</c:v>
                </c:pt>
                <c:pt idx="13">
                  <c:v>2.7373732718894008E-2</c:v>
                </c:pt>
                <c:pt idx="14">
                  <c:v>2.6757603686635944E-2</c:v>
                </c:pt>
                <c:pt idx="15">
                  <c:v>2.6185483870967741E-2</c:v>
                </c:pt>
                <c:pt idx="16">
                  <c:v>2.5921428571428571E-2</c:v>
                </c:pt>
                <c:pt idx="17">
                  <c:v>2.4821198156682028E-2</c:v>
                </c:pt>
                <c:pt idx="18">
                  <c:v>2.1564516129032259E-2</c:v>
                </c:pt>
                <c:pt idx="19">
                  <c:v>1.505115207373272E-2</c:v>
                </c:pt>
                <c:pt idx="20">
                  <c:v>1.1310368663594471E-2</c:v>
                </c:pt>
                <c:pt idx="21">
                  <c:v>8.7138248847926265E-3</c:v>
                </c:pt>
                <c:pt idx="22">
                  <c:v>6.2493087557603695E-3</c:v>
                </c:pt>
                <c:pt idx="23">
                  <c:v>4.2688940092165898E-3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3CD-4423-8E66-2322ACB48A51}"/>
            </c:ext>
          </c:extLst>
        </c:ser>
        <c:ser>
          <c:idx val="2"/>
          <c:order val="2"/>
          <c:tx>
            <c:strRef>
              <c:f>'PCS 1'!$D$4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'PCS 1'!$A$5:$A$28</c:f>
              <c:numCache>
                <c:formatCode>General</c:formatCode>
                <c:ptCount val="24"/>
                <c:pt idx="0">
                  <c:v>0</c:v>
                </c:pt>
                <c:pt idx="1">
                  <c:v>1</c:v>
                </c:pt>
                <c:pt idx="2">
                  <c:v>2</c:v>
                </c:pt>
                <c:pt idx="3">
                  <c:v>3</c:v>
                </c:pt>
                <c:pt idx="4">
                  <c:v>4</c:v>
                </c:pt>
                <c:pt idx="5">
                  <c:v>5</c:v>
                </c:pt>
                <c:pt idx="6">
                  <c:v>6</c:v>
                </c:pt>
                <c:pt idx="7">
                  <c:v>7</c:v>
                </c:pt>
                <c:pt idx="8">
                  <c:v>8</c:v>
                </c:pt>
                <c:pt idx="9">
                  <c:v>9</c:v>
                </c:pt>
                <c:pt idx="10">
                  <c:v>10</c:v>
                </c:pt>
                <c:pt idx="11">
                  <c:v>11</c:v>
                </c:pt>
                <c:pt idx="12">
                  <c:v>12</c:v>
                </c:pt>
                <c:pt idx="13">
                  <c:v>13</c:v>
                </c:pt>
                <c:pt idx="14">
                  <c:v>14</c:v>
                </c:pt>
                <c:pt idx="15">
                  <c:v>15</c:v>
                </c:pt>
                <c:pt idx="16">
                  <c:v>16</c:v>
                </c:pt>
                <c:pt idx="17">
                  <c:v>17</c:v>
                </c:pt>
                <c:pt idx="18">
                  <c:v>18</c:v>
                </c:pt>
                <c:pt idx="19">
                  <c:v>19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cat>
          <c:val>
            <c:numRef>
              <c:f>'PCS 1'!$D$5:$D$28</c:f>
              <c:numCache>
                <c:formatCode>0.0%</c:formatCode>
                <c:ptCount val="24"/>
                <c:pt idx="0">
                  <c:v>8.0000000000000002E-3</c:v>
                </c:pt>
                <c:pt idx="1">
                  <c:v>5.7000000000000002E-3</c:v>
                </c:pt>
                <c:pt idx="2">
                  <c:v>5.4000000000000003E-3</c:v>
                </c:pt>
                <c:pt idx="3">
                  <c:v>4.5999999999999999E-3</c:v>
                </c:pt>
                <c:pt idx="4">
                  <c:v>6.6E-3</c:v>
                </c:pt>
                <c:pt idx="5">
                  <c:v>1.52E-2</c:v>
                </c:pt>
                <c:pt idx="6">
                  <c:v>4.1599999999999998E-2</c:v>
                </c:pt>
                <c:pt idx="7">
                  <c:v>6.1800000000000001E-2</c:v>
                </c:pt>
                <c:pt idx="8">
                  <c:v>5.8599999999999999E-2</c:v>
                </c:pt>
                <c:pt idx="9">
                  <c:v>5.4600000000000003E-2</c:v>
                </c:pt>
                <c:pt idx="10">
                  <c:v>5.7000000000000002E-2</c:v>
                </c:pt>
                <c:pt idx="11">
                  <c:v>6.0100000000000001E-2</c:v>
                </c:pt>
                <c:pt idx="12">
                  <c:v>6.4299999999999996E-2</c:v>
                </c:pt>
                <c:pt idx="13">
                  <c:v>6.5000000000000002E-2</c:v>
                </c:pt>
                <c:pt idx="14">
                  <c:v>6.7000000000000004E-2</c:v>
                </c:pt>
                <c:pt idx="15">
                  <c:v>7.1499999999999994E-2</c:v>
                </c:pt>
                <c:pt idx="16">
                  <c:v>7.6399999999999996E-2</c:v>
                </c:pt>
                <c:pt idx="17">
                  <c:v>7.5499999999999998E-2</c:v>
                </c:pt>
                <c:pt idx="18">
                  <c:v>6.0100000000000001E-2</c:v>
                </c:pt>
                <c:pt idx="19">
                  <c:v>4.5699999999999998E-2</c:v>
                </c:pt>
                <c:pt idx="20">
                  <c:v>3.49E-2</c:v>
                </c:pt>
                <c:pt idx="21">
                  <c:v>2.7199999999999998E-2</c:v>
                </c:pt>
                <c:pt idx="22">
                  <c:v>2.01E-2</c:v>
                </c:pt>
                <c:pt idx="23" formatCode="0.00%">
                  <c:v>1.2999999999999999E-2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3CD-4423-8E66-2322ACB48A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numFmt formatCode="General" sourceLinked="1"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A90-4577-9C72-F02BB6438BF3}"/>
            </c:ext>
          </c:extLst>
        </c:ser>
        <c:ser>
          <c:idx val="1"/>
          <c:order val="1"/>
          <c:tx>
            <c:strRef>
              <c:f>'PCS 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6'!$H$5:$H$16</c:f>
              <c:numCache>
                <c:formatCode>General</c:formatCode>
                <c:ptCount val="12"/>
                <c:pt idx="0">
                  <c:v>0.94</c:v>
                </c:pt>
                <c:pt idx="1">
                  <c:v>1.01</c:v>
                </c:pt>
                <c:pt idx="2">
                  <c:v>0.97</c:v>
                </c:pt>
                <c:pt idx="3">
                  <c:v>1.02</c:v>
                </c:pt>
                <c:pt idx="4">
                  <c:v>1.01</c:v>
                </c:pt>
                <c:pt idx="5">
                  <c:v>0.95</c:v>
                </c:pt>
                <c:pt idx="6">
                  <c:v>0.95</c:v>
                </c:pt>
                <c:pt idx="7">
                  <c:v>1.01</c:v>
                </c:pt>
                <c:pt idx="8">
                  <c:v>1.04</c:v>
                </c:pt>
                <c:pt idx="9">
                  <c:v>1.01</c:v>
                </c:pt>
                <c:pt idx="10">
                  <c:v>1.03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90-4577-9C72-F02BB6438B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62'!$B$4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62'!$B$5:$B$28</c:f>
              <c:numCache>
                <c:formatCode>0.00%</c:formatCode>
                <c:ptCount val="24"/>
                <c:pt idx="0">
                  <c:v>2.2499999999999998E-3</c:v>
                </c:pt>
                <c:pt idx="1">
                  <c:v>1.4499999999999999E-3</c:v>
                </c:pt>
                <c:pt idx="2">
                  <c:v>1.1500000000000002E-3</c:v>
                </c:pt>
                <c:pt idx="3">
                  <c:v>8.4999999999999995E-4</c:v>
                </c:pt>
                <c:pt idx="4">
                  <c:v>1.6500000000000002E-3</c:v>
                </c:pt>
                <c:pt idx="5">
                  <c:v>3.8E-3</c:v>
                </c:pt>
                <c:pt idx="6">
                  <c:v>1.1650000000000002E-2</c:v>
                </c:pt>
                <c:pt idx="7">
                  <c:v>2.1149999999999999E-2</c:v>
                </c:pt>
                <c:pt idx="8">
                  <c:v>2.9850000000000002E-2</c:v>
                </c:pt>
                <c:pt idx="9">
                  <c:v>2.9100000000000001E-2</c:v>
                </c:pt>
                <c:pt idx="10">
                  <c:v>3.1850000000000003E-2</c:v>
                </c:pt>
                <c:pt idx="11">
                  <c:v>3.4299999999999997E-2</c:v>
                </c:pt>
                <c:pt idx="12">
                  <c:v>3.5549999999999998E-2</c:v>
                </c:pt>
                <c:pt idx="13">
                  <c:v>3.6700000000000003E-2</c:v>
                </c:pt>
                <c:pt idx="14">
                  <c:v>3.7449999999999997E-2</c:v>
                </c:pt>
                <c:pt idx="15">
                  <c:v>4.5350000000000001E-2</c:v>
                </c:pt>
                <c:pt idx="16">
                  <c:v>4.4450000000000003E-2</c:v>
                </c:pt>
                <c:pt idx="17">
                  <c:v>4.53E-2</c:v>
                </c:pt>
                <c:pt idx="18">
                  <c:v>3.1150000000000001E-2</c:v>
                </c:pt>
                <c:pt idx="19">
                  <c:v>2.035E-2</c:v>
                </c:pt>
                <c:pt idx="20">
                  <c:v>1.4250000000000001E-2</c:v>
                </c:pt>
                <c:pt idx="21">
                  <c:v>9.6499999999999989E-3</c:v>
                </c:pt>
                <c:pt idx="22">
                  <c:v>6.8500000000000002E-3</c:v>
                </c:pt>
                <c:pt idx="23">
                  <c:v>3.9500000000000004E-3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D3-4035-B2C6-F5C41B7EC9AD}"/>
            </c:ext>
          </c:extLst>
        </c:ser>
        <c:ser>
          <c:idx val="1"/>
          <c:order val="1"/>
          <c:tx>
            <c:strRef>
              <c:f>'PCS 62'!$C$4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62'!$C$5:$C$28</c:f>
              <c:numCache>
                <c:formatCode>0.00%</c:formatCode>
                <c:ptCount val="24"/>
                <c:pt idx="0">
                  <c:v>1.75E-3</c:v>
                </c:pt>
                <c:pt idx="1">
                  <c:v>1.1999999999999999E-3</c:v>
                </c:pt>
                <c:pt idx="2">
                  <c:v>1.9499999999999997E-3</c:v>
                </c:pt>
                <c:pt idx="3">
                  <c:v>1.5499999999999999E-3</c:v>
                </c:pt>
                <c:pt idx="4">
                  <c:v>3.7000000000000002E-3</c:v>
                </c:pt>
                <c:pt idx="5">
                  <c:v>9.4500000000000001E-3</c:v>
                </c:pt>
                <c:pt idx="6">
                  <c:v>2.6550000000000001E-2</c:v>
                </c:pt>
                <c:pt idx="7">
                  <c:v>4.7149999999999991E-2</c:v>
                </c:pt>
                <c:pt idx="8">
                  <c:v>4.0849999999999997E-2</c:v>
                </c:pt>
                <c:pt idx="9">
                  <c:v>2.9649999999999999E-2</c:v>
                </c:pt>
                <c:pt idx="10">
                  <c:v>3.0849999999999999E-2</c:v>
                </c:pt>
                <c:pt idx="11">
                  <c:v>3.2399999999999998E-2</c:v>
                </c:pt>
                <c:pt idx="12">
                  <c:v>3.3750000000000002E-2</c:v>
                </c:pt>
                <c:pt idx="13">
                  <c:v>3.3849999999999998E-2</c:v>
                </c:pt>
                <c:pt idx="14">
                  <c:v>3.4549999999999997E-2</c:v>
                </c:pt>
                <c:pt idx="15">
                  <c:v>3.415E-2</c:v>
                </c:pt>
                <c:pt idx="16">
                  <c:v>3.295E-2</c:v>
                </c:pt>
                <c:pt idx="17">
                  <c:v>3.2300000000000002E-2</c:v>
                </c:pt>
                <c:pt idx="18">
                  <c:v>2.4E-2</c:v>
                </c:pt>
                <c:pt idx="19">
                  <c:v>1.7299999999999999E-2</c:v>
                </c:pt>
                <c:pt idx="20">
                  <c:v>1.2449999999999999E-2</c:v>
                </c:pt>
                <c:pt idx="21">
                  <c:v>8.6999999999999994E-3</c:v>
                </c:pt>
                <c:pt idx="22">
                  <c:v>5.9500000000000004E-3</c:v>
                </c:pt>
                <c:pt idx="23">
                  <c:v>3.15E-3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DD3-4035-B2C6-F5C41B7EC9AD}"/>
            </c:ext>
          </c:extLst>
        </c:ser>
        <c:ser>
          <c:idx val="2"/>
          <c:order val="2"/>
          <c:tx>
            <c:strRef>
              <c:f>'PCS 62'!$D$4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62'!$D$5:$D$28</c:f>
              <c:numCache>
                <c:formatCode>0.00%</c:formatCode>
                <c:ptCount val="24"/>
                <c:pt idx="0">
                  <c:v>4.0000000000000001E-3</c:v>
                </c:pt>
                <c:pt idx="1">
                  <c:v>2.5999999999999999E-3</c:v>
                </c:pt>
                <c:pt idx="2">
                  <c:v>3.0999999999999999E-3</c:v>
                </c:pt>
                <c:pt idx="3">
                  <c:v>2.3999999999999998E-3</c:v>
                </c:pt>
                <c:pt idx="4">
                  <c:v>5.3E-3</c:v>
                </c:pt>
                <c:pt idx="5">
                  <c:v>1.3299999999999999E-2</c:v>
                </c:pt>
                <c:pt idx="6">
                  <c:v>3.8300000000000001E-2</c:v>
                </c:pt>
                <c:pt idx="7">
                  <c:v>6.8400000000000002E-2</c:v>
                </c:pt>
                <c:pt idx="8">
                  <c:v>7.0699999999999999E-2</c:v>
                </c:pt>
                <c:pt idx="9">
                  <c:v>5.8700000000000002E-2</c:v>
                </c:pt>
                <c:pt idx="10">
                  <c:v>6.2700000000000006E-2</c:v>
                </c:pt>
                <c:pt idx="11">
                  <c:v>6.6699999999999995E-2</c:v>
                </c:pt>
                <c:pt idx="12">
                  <c:v>6.93E-2</c:v>
                </c:pt>
                <c:pt idx="13">
                  <c:v>7.0599999999999996E-2</c:v>
                </c:pt>
                <c:pt idx="14">
                  <c:v>7.1999999999999995E-2</c:v>
                </c:pt>
                <c:pt idx="15">
                  <c:v>7.9399999999999998E-2</c:v>
                </c:pt>
                <c:pt idx="16">
                  <c:v>7.7399999999999997E-2</c:v>
                </c:pt>
                <c:pt idx="17">
                  <c:v>7.7499999999999999E-2</c:v>
                </c:pt>
                <c:pt idx="18">
                  <c:v>5.5100000000000003E-2</c:v>
                </c:pt>
                <c:pt idx="19">
                  <c:v>3.7600000000000001E-2</c:v>
                </c:pt>
                <c:pt idx="20">
                  <c:v>2.6700000000000002E-2</c:v>
                </c:pt>
                <c:pt idx="21">
                  <c:v>1.83E-2</c:v>
                </c:pt>
                <c:pt idx="22">
                  <c:v>1.2800000000000001E-2</c:v>
                </c:pt>
                <c:pt idx="23">
                  <c:v>7.1000000000000004E-3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DD3-4035-B2C6-F5C41B7EC9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7.32102514489443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1D3-4E42-BCF9-AB844EB06F84}"/>
            </c:ext>
          </c:extLst>
        </c:ser>
        <c:ser>
          <c:idx val="1"/>
          <c:order val="1"/>
          <c:tx>
            <c:strRef>
              <c:f>'PCS 62'!$H$4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62'!$H$5:$H$16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1.1399999999999999</c:v>
                </c:pt>
                <c:pt idx="2">
                  <c:v>1.17</c:v>
                </c:pt>
                <c:pt idx="3">
                  <c:v>1.0900000000000001</c:v>
                </c:pt>
                <c:pt idx="4">
                  <c:v>0.97</c:v>
                </c:pt>
                <c:pt idx="5">
                  <c:v>0.85</c:v>
                </c:pt>
                <c:pt idx="6">
                  <c:v>0.8</c:v>
                </c:pt>
                <c:pt idx="7">
                  <c:v>0.9</c:v>
                </c:pt>
                <c:pt idx="8">
                  <c:v>0.92</c:v>
                </c:pt>
                <c:pt idx="9">
                  <c:v>1.05</c:v>
                </c:pt>
                <c:pt idx="10">
                  <c:v>1.08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F83-4382-B3BC-77F28F8052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'PCS63'!$B$4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'PCS63'!$B$5:$B$28</c:f>
              <c:numCache>
                <c:formatCode>0.00%</c:formatCode>
                <c:ptCount val="24"/>
                <c:pt idx="0">
                  <c:v>1.7223684210526315E-3</c:v>
                </c:pt>
                <c:pt idx="1">
                  <c:v>9.6250000000000003E-4</c:v>
                </c:pt>
                <c:pt idx="2">
                  <c:v>7.0921052631578939E-4</c:v>
                </c:pt>
                <c:pt idx="3">
                  <c:v>8.1052631578947367E-4</c:v>
                </c:pt>
                <c:pt idx="4">
                  <c:v>1.7730263157894736E-3</c:v>
                </c:pt>
                <c:pt idx="5">
                  <c:v>5.0151315789473683E-3</c:v>
                </c:pt>
                <c:pt idx="6">
                  <c:v>1.2917763157894736E-2</c:v>
                </c:pt>
                <c:pt idx="7">
                  <c:v>2.4518421052631578E-2</c:v>
                </c:pt>
                <c:pt idx="8">
                  <c:v>2.7861842105263157E-2</c:v>
                </c:pt>
                <c:pt idx="9">
                  <c:v>2.7000657894736844E-2</c:v>
                </c:pt>
                <c:pt idx="10">
                  <c:v>3.0394736842105263E-2</c:v>
                </c:pt>
                <c:pt idx="11">
                  <c:v>3.2674342105263161E-2</c:v>
                </c:pt>
                <c:pt idx="12">
                  <c:v>3.383947368421053E-2</c:v>
                </c:pt>
                <c:pt idx="13">
                  <c:v>3.6119078947368419E-2</c:v>
                </c:pt>
                <c:pt idx="14">
                  <c:v>3.5764473684210527E-2</c:v>
                </c:pt>
                <c:pt idx="15">
                  <c:v>4.2198026315789471E-2</c:v>
                </c:pt>
                <c:pt idx="16">
                  <c:v>5.4558552631578952E-2</c:v>
                </c:pt>
                <c:pt idx="17">
                  <c:v>5.2734868421052628E-2</c:v>
                </c:pt>
                <c:pt idx="18">
                  <c:v>3.2876973684210525E-2</c:v>
                </c:pt>
                <c:pt idx="19">
                  <c:v>1.843947368421053E-2</c:v>
                </c:pt>
                <c:pt idx="20">
                  <c:v>1.3525657894736842E-2</c:v>
                </c:pt>
                <c:pt idx="21">
                  <c:v>1.0080921052631579E-2</c:v>
                </c:pt>
                <c:pt idx="22">
                  <c:v>6.7374999999999996E-3</c:v>
                </c:pt>
                <c:pt idx="23">
                  <c:v>3.3434210526315788E-3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BA5-47E6-846C-6A3AB0649C83}"/>
            </c:ext>
          </c:extLst>
        </c:ser>
        <c:ser>
          <c:idx val="1"/>
          <c:order val="1"/>
          <c:tx>
            <c:strRef>
              <c:f>'PCS63'!$C$4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'PCS63'!$C$5:$C$28</c:f>
              <c:numCache>
                <c:formatCode>0.00%</c:formatCode>
                <c:ptCount val="24"/>
                <c:pt idx="0">
                  <c:v>2.0230263157894738E-3</c:v>
                </c:pt>
                <c:pt idx="1">
                  <c:v>1.2335526315789473E-3</c:v>
                </c:pt>
                <c:pt idx="2">
                  <c:v>7.4013157894736845E-4</c:v>
                </c:pt>
                <c:pt idx="3">
                  <c:v>7.894736842105263E-4</c:v>
                </c:pt>
                <c:pt idx="4">
                  <c:v>1.4309210526315789E-3</c:v>
                </c:pt>
                <c:pt idx="5">
                  <c:v>6.3157894736842104E-3</c:v>
                </c:pt>
                <c:pt idx="6">
                  <c:v>2.8421052631578948E-2</c:v>
                </c:pt>
                <c:pt idx="7">
                  <c:v>3.6907894736842105E-2</c:v>
                </c:pt>
                <c:pt idx="8">
                  <c:v>3.8042763157894739E-2</c:v>
                </c:pt>
                <c:pt idx="9">
                  <c:v>2.9753289473684212E-2</c:v>
                </c:pt>
                <c:pt idx="10">
                  <c:v>2.71875E-2</c:v>
                </c:pt>
                <c:pt idx="11">
                  <c:v>2.8717105263157894E-2</c:v>
                </c:pt>
                <c:pt idx="12">
                  <c:v>3.0937500000000003E-2</c:v>
                </c:pt>
                <c:pt idx="13">
                  <c:v>3.3355263157894735E-2</c:v>
                </c:pt>
                <c:pt idx="14">
                  <c:v>3.3404605263157895E-2</c:v>
                </c:pt>
                <c:pt idx="15">
                  <c:v>3.5279605263157897E-2</c:v>
                </c:pt>
                <c:pt idx="16">
                  <c:v>3.6759868421052631E-2</c:v>
                </c:pt>
                <c:pt idx="17">
                  <c:v>3.7845394736842106E-2</c:v>
                </c:pt>
                <c:pt idx="18">
                  <c:v>2.763157894736842E-2</c:v>
                </c:pt>
                <c:pt idx="19">
                  <c:v>1.9638157894736843E-2</c:v>
                </c:pt>
                <c:pt idx="20">
                  <c:v>1.524671052631579E-2</c:v>
                </c:pt>
                <c:pt idx="21">
                  <c:v>1.1003289473684211E-2</c:v>
                </c:pt>
                <c:pt idx="22">
                  <c:v>7.0559210526315794E-3</c:v>
                </c:pt>
                <c:pt idx="23">
                  <c:v>3.7006578947368419E-3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BA5-47E6-846C-6A3AB0649C83}"/>
            </c:ext>
          </c:extLst>
        </c:ser>
        <c:ser>
          <c:idx val="2"/>
          <c:order val="2"/>
          <c:tx>
            <c:strRef>
              <c:f>'PCS63'!$D$4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'PCS63'!$D$5:$D$28</c:f>
              <c:numCache>
                <c:formatCode>0.00%</c:formatCode>
                <c:ptCount val="24"/>
                <c:pt idx="0">
                  <c:v>3.7000000000000002E-3</c:v>
                </c:pt>
                <c:pt idx="1">
                  <c:v>2.2000000000000001E-3</c:v>
                </c:pt>
                <c:pt idx="2">
                  <c:v>1.5E-3</c:v>
                </c:pt>
                <c:pt idx="3">
                  <c:v>1.6000000000000001E-3</c:v>
                </c:pt>
                <c:pt idx="4">
                  <c:v>3.2000000000000002E-3</c:v>
                </c:pt>
                <c:pt idx="5">
                  <c:v>1.1299999999999999E-2</c:v>
                </c:pt>
                <c:pt idx="6">
                  <c:v>4.1399999999999999E-2</c:v>
                </c:pt>
                <c:pt idx="7">
                  <c:v>6.1499999999999999E-2</c:v>
                </c:pt>
                <c:pt idx="8">
                  <c:v>6.59E-2</c:v>
                </c:pt>
                <c:pt idx="9">
                  <c:v>5.67E-2</c:v>
                </c:pt>
                <c:pt idx="10">
                  <c:v>5.7599999999999998E-2</c:v>
                </c:pt>
                <c:pt idx="11">
                  <c:v>6.1400000000000003E-2</c:v>
                </c:pt>
                <c:pt idx="12">
                  <c:v>6.4799999999999996E-2</c:v>
                </c:pt>
                <c:pt idx="13">
                  <c:v>6.9500000000000006E-2</c:v>
                </c:pt>
                <c:pt idx="14">
                  <c:v>6.9199999999999998E-2</c:v>
                </c:pt>
                <c:pt idx="15">
                  <c:v>7.7499999999999999E-2</c:v>
                </c:pt>
                <c:pt idx="16">
                  <c:v>9.1300000000000006E-2</c:v>
                </c:pt>
                <c:pt idx="17">
                  <c:v>9.0499999999999997E-2</c:v>
                </c:pt>
                <c:pt idx="18">
                  <c:v>6.0499999999999998E-2</c:v>
                </c:pt>
                <c:pt idx="19">
                  <c:v>3.8100000000000002E-2</c:v>
                </c:pt>
                <c:pt idx="20">
                  <c:v>2.8799999999999999E-2</c:v>
                </c:pt>
                <c:pt idx="21">
                  <c:v>2.1100000000000001E-2</c:v>
                </c:pt>
                <c:pt idx="22">
                  <c:v>1.38E-2</c:v>
                </c:pt>
                <c:pt idx="23">
                  <c:v>7.1000000000000004E-3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BA5-47E6-846C-6A3AB0649C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86447148651872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'PCS63'!$G$4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'PCS63'!$F$5:$F$16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'PCS63'!$G$5:$G$16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122-403B-8C7F-51714E34A46D}"/>
            </c:ext>
          </c:extLst>
        </c:ser>
        <c:ser>
          <c:idx val="1"/>
          <c:order val="1"/>
          <c:tx>
            <c:strRef>
              <c:f>'PCS63'!$H$4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'PCS63'!$F$5:$F$16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'PCS63'!$H$5:$H$16</c:f>
              <c:numCache>
                <c:formatCode>General</c:formatCode>
                <c:ptCount val="12"/>
                <c:pt idx="3">
                  <c:v>1.1399999999999999</c:v>
                </c:pt>
                <c:pt idx="4">
                  <c:v>1.02</c:v>
                </c:pt>
                <c:pt idx="5">
                  <c:v>0.86</c:v>
                </c:pt>
                <c:pt idx="6">
                  <c:v>0.83</c:v>
                </c:pt>
                <c:pt idx="7">
                  <c:v>0.92</c:v>
                </c:pt>
                <c:pt idx="8">
                  <c:v>0.94</c:v>
                </c:pt>
                <c:pt idx="9">
                  <c:v>1.06</c:v>
                </c:pt>
                <c:pt idx="10">
                  <c:v>1.07</c:v>
                </c:pt>
                <c:pt idx="11">
                  <c:v>1.1299999999999999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438-4318-84BC-0FCA1271CD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64'!$B$5:$B$28</c:f>
              <c:numCache>
                <c:formatCode>0.00%</c:formatCode>
                <c:ptCount val="24"/>
                <c:pt idx="0">
                  <c:v>2.2287581699346405E-3</c:v>
                </c:pt>
                <c:pt idx="1">
                  <c:v>1.6715686274509803E-3</c:v>
                </c:pt>
                <c:pt idx="2">
                  <c:v>1.6715686274509803E-3</c:v>
                </c:pt>
                <c:pt idx="3">
                  <c:v>2.7859477124183006E-3</c:v>
                </c:pt>
                <c:pt idx="4">
                  <c:v>5.26797385620915E-3</c:v>
                </c:pt>
                <c:pt idx="5">
                  <c:v>1.4183006535947713E-2</c:v>
                </c:pt>
                <c:pt idx="6">
                  <c:v>3.2215686274509804E-2</c:v>
                </c:pt>
                <c:pt idx="7">
                  <c:v>3.7939542483660126E-2</c:v>
                </c:pt>
                <c:pt idx="8">
                  <c:v>3.3482026143790852E-2</c:v>
                </c:pt>
                <c:pt idx="9">
                  <c:v>2.9632352941176471E-2</c:v>
                </c:pt>
                <c:pt idx="10">
                  <c:v>2.958169934640523E-2</c:v>
                </c:pt>
                <c:pt idx="11">
                  <c:v>3.0442810457516338E-2</c:v>
                </c:pt>
                <c:pt idx="12">
                  <c:v>3.1557189542483662E-2</c:v>
                </c:pt>
                <c:pt idx="13">
                  <c:v>3.0392156862745098E-2</c:v>
                </c:pt>
                <c:pt idx="14">
                  <c:v>3.3380718954248365E-2</c:v>
                </c:pt>
                <c:pt idx="15">
                  <c:v>3.5862745098039217E-2</c:v>
                </c:pt>
                <c:pt idx="16">
                  <c:v>3.875E-2</c:v>
                </c:pt>
                <c:pt idx="17">
                  <c:v>3.8496732026143794E-2</c:v>
                </c:pt>
                <c:pt idx="18">
                  <c:v>2.5225490196078431E-2</c:v>
                </c:pt>
                <c:pt idx="19">
                  <c:v>1.7931372549019609E-2</c:v>
                </c:pt>
                <c:pt idx="20">
                  <c:v>1.3727124183006536E-2</c:v>
                </c:pt>
                <c:pt idx="21">
                  <c:v>9.9281045751633996E-3</c:v>
                </c:pt>
                <c:pt idx="22">
                  <c:v>6.3316993464052288E-3</c:v>
                </c:pt>
                <c:pt idx="23">
                  <c:v>3.900326797385621E-3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35-4A04-A339-1E404CC1D542}"/>
            </c:ext>
          </c:extLst>
        </c:ser>
        <c:ser>
          <c:idx val="1"/>
          <c:order val="1"/>
          <c:tx>
            <c:strRef>
              <c:f>'PCS 64'!$C$4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64'!$C$5:$C$28</c:f>
              <c:numCache>
                <c:formatCode>0.00%</c:formatCode>
                <c:ptCount val="24"/>
                <c:pt idx="0">
                  <c:v>3.3555555555555552E-3</c:v>
                </c:pt>
                <c:pt idx="1">
                  <c:v>2.2699346405228756E-3</c:v>
                </c:pt>
                <c:pt idx="2">
                  <c:v>1.6284313725490195E-3</c:v>
                </c:pt>
                <c:pt idx="3">
                  <c:v>1.431045751633987E-3</c:v>
                </c:pt>
                <c:pt idx="4">
                  <c:v>2.5660130718954247E-3</c:v>
                </c:pt>
                <c:pt idx="5">
                  <c:v>8.1421568627450987E-3</c:v>
                </c:pt>
                <c:pt idx="6">
                  <c:v>2.4179738562091501E-2</c:v>
                </c:pt>
                <c:pt idx="7">
                  <c:v>3.3604901960784313E-2</c:v>
                </c:pt>
                <c:pt idx="8">
                  <c:v>2.8176797385620914E-2</c:v>
                </c:pt>
                <c:pt idx="9">
                  <c:v>2.5758823529411765E-2</c:v>
                </c:pt>
                <c:pt idx="10">
                  <c:v>2.6548366013071895E-2</c:v>
                </c:pt>
                <c:pt idx="11">
                  <c:v>2.7880718954248367E-2</c:v>
                </c:pt>
                <c:pt idx="12">
                  <c:v>3.0496078431372552E-2</c:v>
                </c:pt>
                <c:pt idx="13">
                  <c:v>3.1483006535947711E-2</c:v>
                </c:pt>
                <c:pt idx="14">
                  <c:v>3.3654248366013072E-2</c:v>
                </c:pt>
                <c:pt idx="15">
                  <c:v>3.8144771241830064E-2</c:v>
                </c:pt>
                <c:pt idx="16">
                  <c:v>4.1993790849673203E-2</c:v>
                </c:pt>
                <c:pt idx="17">
                  <c:v>4.2635294117647063E-2</c:v>
                </c:pt>
                <c:pt idx="18">
                  <c:v>2.9163725490196076E-2</c:v>
                </c:pt>
                <c:pt idx="19">
                  <c:v>1.9985294117647059E-2</c:v>
                </c:pt>
                <c:pt idx="20">
                  <c:v>1.514934640522876E-2</c:v>
                </c:pt>
                <c:pt idx="21">
                  <c:v>1.1497712418300655E-2</c:v>
                </c:pt>
                <c:pt idx="22">
                  <c:v>8.3888888888888902E-3</c:v>
                </c:pt>
                <c:pt idx="23">
                  <c:v>5.2307189542483657E-3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35-4A04-A339-1E404CC1D542}"/>
            </c:ext>
          </c:extLst>
        </c:ser>
        <c:ser>
          <c:idx val="2"/>
          <c:order val="2"/>
          <c:tx>
            <c:strRef>
              <c:f>'PCS 64'!$D$4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64'!$D$5:$D$28</c:f>
              <c:numCache>
                <c:formatCode>0.00%</c:formatCode>
                <c:ptCount val="24"/>
                <c:pt idx="0">
                  <c:v>5.5999999999999999E-3</c:v>
                </c:pt>
                <c:pt idx="1">
                  <c:v>3.8999999999999998E-3</c:v>
                </c:pt>
                <c:pt idx="2">
                  <c:v>3.3E-3</c:v>
                </c:pt>
                <c:pt idx="3">
                  <c:v>4.1999999999999997E-3</c:v>
                </c:pt>
                <c:pt idx="4">
                  <c:v>7.7999999999999996E-3</c:v>
                </c:pt>
                <c:pt idx="5">
                  <c:v>2.23E-2</c:v>
                </c:pt>
                <c:pt idx="6">
                  <c:v>5.6399999999999999E-2</c:v>
                </c:pt>
                <c:pt idx="7">
                  <c:v>7.1499999999999994E-2</c:v>
                </c:pt>
                <c:pt idx="8">
                  <c:v>6.1600000000000002E-2</c:v>
                </c:pt>
                <c:pt idx="9">
                  <c:v>5.5399999999999998E-2</c:v>
                </c:pt>
                <c:pt idx="10">
                  <c:v>5.62E-2</c:v>
                </c:pt>
                <c:pt idx="11">
                  <c:v>5.8299999999999998E-2</c:v>
                </c:pt>
                <c:pt idx="12">
                  <c:v>6.2E-2</c:v>
                </c:pt>
                <c:pt idx="13">
                  <c:v>6.1899999999999997E-2</c:v>
                </c:pt>
                <c:pt idx="14">
                  <c:v>6.7000000000000004E-2</c:v>
                </c:pt>
                <c:pt idx="15">
                  <c:v>7.3999999999999996E-2</c:v>
                </c:pt>
                <c:pt idx="16">
                  <c:v>8.0799999999999997E-2</c:v>
                </c:pt>
                <c:pt idx="17">
                  <c:v>8.1199999999999994E-2</c:v>
                </c:pt>
                <c:pt idx="18">
                  <c:v>5.4399999999999997E-2</c:v>
                </c:pt>
                <c:pt idx="19">
                  <c:v>3.7999999999999999E-2</c:v>
                </c:pt>
                <c:pt idx="20">
                  <c:v>2.8899999999999999E-2</c:v>
                </c:pt>
                <c:pt idx="21">
                  <c:v>2.1399999999999999E-2</c:v>
                </c:pt>
                <c:pt idx="22">
                  <c:v>1.47E-2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35-4A04-A339-1E404CC1D5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298682848130224"/>
          <c:y val="7.379033503165045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5F1-4C55-B6C2-F2CE10B9E4E4}"/>
            </c:ext>
          </c:extLst>
        </c:ser>
        <c:ser>
          <c:idx val="1"/>
          <c:order val="1"/>
          <c:tx>
            <c:strRef>
              <c:f>'PCS 64'!$H$4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64'!$H$5:$H$16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1.1000000000000001</c:v>
                </c:pt>
                <c:pt idx="2">
                  <c:v>1.1000000000000001</c:v>
                </c:pt>
                <c:pt idx="3">
                  <c:v>1.04</c:v>
                </c:pt>
                <c:pt idx="4">
                  <c:v>0.98</c:v>
                </c:pt>
                <c:pt idx="5">
                  <c:v>0.93</c:v>
                </c:pt>
                <c:pt idx="6">
                  <c:v>0.9</c:v>
                </c:pt>
                <c:pt idx="7">
                  <c:v>0.97</c:v>
                </c:pt>
                <c:pt idx="8">
                  <c:v>0.96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F1-4C55-B6C2-F2CE10B9E4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66'!$B$4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66'!$B$5:$B$28</c:f>
              <c:numCache>
                <c:formatCode>0.00%</c:formatCode>
                <c:ptCount val="24"/>
                <c:pt idx="0">
                  <c:v>2.4731861198738166E-3</c:v>
                </c:pt>
                <c:pt idx="1">
                  <c:v>1.6151419558359623E-3</c:v>
                </c:pt>
                <c:pt idx="2">
                  <c:v>1.2113564668769716E-3</c:v>
                </c:pt>
                <c:pt idx="3">
                  <c:v>8.0757097791798115E-4</c:v>
                </c:pt>
                <c:pt idx="4">
                  <c:v>1.1608832807570976E-3</c:v>
                </c:pt>
                <c:pt idx="5">
                  <c:v>2.8769716088328078E-3</c:v>
                </c:pt>
                <c:pt idx="6">
                  <c:v>9.9936908517350154E-3</c:v>
                </c:pt>
                <c:pt idx="7">
                  <c:v>2.6094637223974766E-2</c:v>
                </c:pt>
                <c:pt idx="8">
                  <c:v>2.7053627760252368E-2</c:v>
                </c:pt>
                <c:pt idx="9">
                  <c:v>2.7406940063091485E-2</c:v>
                </c:pt>
                <c:pt idx="10">
                  <c:v>3.018296529968454E-2</c:v>
                </c:pt>
                <c:pt idx="11">
                  <c:v>3.3160883280757093E-2</c:v>
                </c:pt>
                <c:pt idx="12">
                  <c:v>3.5735015772870658E-2</c:v>
                </c:pt>
                <c:pt idx="13">
                  <c:v>3.7249211356466881E-2</c:v>
                </c:pt>
                <c:pt idx="14">
                  <c:v>3.9167192429022085E-2</c:v>
                </c:pt>
                <c:pt idx="15">
                  <c:v>4.1741324921135643E-2</c:v>
                </c:pt>
                <c:pt idx="16">
                  <c:v>4.6182965299684541E-2</c:v>
                </c:pt>
                <c:pt idx="17">
                  <c:v>4.4365930599369087E-2</c:v>
                </c:pt>
                <c:pt idx="18">
                  <c:v>3.144479495268139E-2</c:v>
                </c:pt>
                <c:pt idx="19">
                  <c:v>2.3015772870662463E-2</c:v>
                </c:pt>
                <c:pt idx="20">
                  <c:v>1.6E-2</c:v>
                </c:pt>
                <c:pt idx="21">
                  <c:v>1.1558359621451103E-2</c:v>
                </c:pt>
                <c:pt idx="22">
                  <c:v>8.5299684542586747E-3</c:v>
                </c:pt>
                <c:pt idx="23">
                  <c:v>5.7034700315457404E-3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954-49D1-98DE-E247A0730115}"/>
            </c:ext>
          </c:extLst>
        </c:ser>
        <c:ser>
          <c:idx val="1"/>
          <c:order val="1"/>
          <c:tx>
            <c:strRef>
              <c:f>'PCS 66'!$C$4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66'!$C$5:$C$28</c:f>
              <c:numCache>
                <c:formatCode>0.00%</c:formatCode>
                <c:ptCount val="24"/>
                <c:pt idx="0">
                  <c:v>1.8820189274447948E-3</c:v>
                </c:pt>
                <c:pt idx="1">
                  <c:v>1.1886435331230284E-3</c:v>
                </c:pt>
                <c:pt idx="2">
                  <c:v>1.089589905362776E-3</c:v>
                </c:pt>
                <c:pt idx="3">
                  <c:v>1.3372239747634069E-3</c:v>
                </c:pt>
                <c:pt idx="4">
                  <c:v>2.1791798107255521E-3</c:v>
                </c:pt>
                <c:pt idx="5">
                  <c:v>6.9337539432176663E-3</c:v>
                </c:pt>
                <c:pt idx="6">
                  <c:v>2.3376656151419557E-2</c:v>
                </c:pt>
                <c:pt idx="7">
                  <c:v>3.5312618296529971E-2</c:v>
                </c:pt>
                <c:pt idx="8">
                  <c:v>3.5411671924290219E-2</c:v>
                </c:pt>
                <c:pt idx="9">
                  <c:v>3.3133438485804412E-2</c:v>
                </c:pt>
                <c:pt idx="10">
                  <c:v>3.2836277602523653E-2</c:v>
                </c:pt>
                <c:pt idx="11">
                  <c:v>3.4272555205047323E-2</c:v>
                </c:pt>
                <c:pt idx="12">
                  <c:v>3.5362145110410095E-2</c:v>
                </c:pt>
                <c:pt idx="13">
                  <c:v>3.4817350157728709E-2</c:v>
                </c:pt>
                <c:pt idx="14">
                  <c:v>3.6600315457413241E-2</c:v>
                </c:pt>
                <c:pt idx="15">
                  <c:v>3.6649842271293372E-2</c:v>
                </c:pt>
                <c:pt idx="16">
                  <c:v>3.5164037854889585E-2</c:v>
                </c:pt>
                <c:pt idx="17">
                  <c:v>3.3678233438485812E-2</c:v>
                </c:pt>
                <c:pt idx="18">
                  <c:v>2.4911987381703467E-2</c:v>
                </c:pt>
                <c:pt idx="19">
                  <c:v>1.6393375394321764E-2</c:v>
                </c:pt>
                <c:pt idx="20">
                  <c:v>1.2530283911671923E-2</c:v>
                </c:pt>
                <c:pt idx="21">
                  <c:v>9.8063091482649845E-3</c:v>
                </c:pt>
                <c:pt idx="22">
                  <c:v>6.9832807570977921E-3</c:v>
                </c:pt>
                <c:pt idx="23">
                  <c:v>3.4173501577287064E-3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954-49D1-98DE-E247A0730115}"/>
            </c:ext>
          </c:extLst>
        </c:ser>
        <c:ser>
          <c:idx val="2"/>
          <c:order val="2"/>
          <c:tx>
            <c:strRef>
              <c:f>'PCS 66'!$D$4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66'!$D$5:$D$28</c:f>
              <c:numCache>
                <c:formatCode>0.00%</c:formatCode>
                <c:ptCount val="24"/>
                <c:pt idx="0">
                  <c:v>4.3E-3</c:v>
                </c:pt>
                <c:pt idx="1">
                  <c:v>2.8E-3</c:v>
                </c:pt>
                <c:pt idx="2">
                  <c:v>2.3E-3</c:v>
                </c:pt>
                <c:pt idx="3">
                  <c:v>2.2000000000000001E-3</c:v>
                </c:pt>
                <c:pt idx="4">
                  <c:v>3.3E-3</c:v>
                </c:pt>
                <c:pt idx="5">
                  <c:v>9.7999999999999997E-3</c:v>
                </c:pt>
                <c:pt idx="6">
                  <c:v>3.3300000000000003E-2</c:v>
                </c:pt>
                <c:pt idx="7">
                  <c:v>6.1400000000000003E-2</c:v>
                </c:pt>
                <c:pt idx="8">
                  <c:v>6.25E-2</c:v>
                </c:pt>
                <c:pt idx="9">
                  <c:v>6.0499999999999998E-2</c:v>
                </c:pt>
                <c:pt idx="10">
                  <c:v>6.3E-2</c:v>
                </c:pt>
                <c:pt idx="11">
                  <c:v>6.7400000000000002E-2</c:v>
                </c:pt>
                <c:pt idx="12">
                  <c:v>7.1099999999999997E-2</c:v>
                </c:pt>
                <c:pt idx="13">
                  <c:v>7.2099999999999997E-2</c:v>
                </c:pt>
                <c:pt idx="14">
                  <c:v>7.5800000000000006E-2</c:v>
                </c:pt>
                <c:pt idx="15">
                  <c:v>7.8399999999999997E-2</c:v>
                </c:pt>
                <c:pt idx="16">
                  <c:v>8.14E-2</c:v>
                </c:pt>
                <c:pt idx="17">
                  <c:v>7.8E-2</c:v>
                </c:pt>
                <c:pt idx="18">
                  <c:v>5.6399999999999999E-2</c:v>
                </c:pt>
                <c:pt idx="19">
                  <c:v>3.9399999999999998E-2</c:v>
                </c:pt>
                <c:pt idx="20">
                  <c:v>2.86E-2</c:v>
                </c:pt>
                <c:pt idx="21">
                  <c:v>2.1399999999999999E-2</c:v>
                </c:pt>
                <c:pt idx="22">
                  <c:v>1.55E-2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954-49D1-98DE-E247A0730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992872450576705"/>
          <c:y val="7.33485848052777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6B8-4C72-81FC-3A5D3D07FE9F}"/>
            </c:ext>
          </c:extLst>
        </c:ser>
        <c:ser>
          <c:idx val="1"/>
          <c:order val="1"/>
          <c:tx>
            <c:strRef>
              <c:f>'PCS 66'!$H$4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66'!$H$5:$H$16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1.1599999999999999</c:v>
                </c:pt>
                <c:pt idx="2">
                  <c:v>1.1499999999999999</c:v>
                </c:pt>
                <c:pt idx="3">
                  <c:v>1.07</c:v>
                </c:pt>
                <c:pt idx="4">
                  <c:v>0.98</c:v>
                </c:pt>
                <c:pt idx="5">
                  <c:v>0.91</c:v>
                </c:pt>
                <c:pt idx="6">
                  <c:v>0.9</c:v>
                </c:pt>
                <c:pt idx="7">
                  <c:v>0.93</c:v>
                </c:pt>
                <c:pt idx="8">
                  <c:v>0.91</c:v>
                </c:pt>
                <c:pt idx="9">
                  <c:v>0.98</c:v>
                </c:pt>
                <c:pt idx="10">
                  <c:v>0.96</c:v>
                </c:pt>
                <c:pt idx="11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6B8-4C72-81FC-3A5D3D07FE9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68'!$B$4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68'!$B$5:$B$28</c:f>
              <c:numCache>
                <c:formatCode>0.00%</c:formatCode>
                <c:ptCount val="24"/>
                <c:pt idx="0">
                  <c:v>4.8031111111111104E-3</c:v>
                </c:pt>
                <c:pt idx="1">
                  <c:v>3.5462222222222223E-3</c:v>
                </c:pt>
                <c:pt idx="2">
                  <c:v>3.052444444444444E-3</c:v>
                </c:pt>
                <c:pt idx="3">
                  <c:v>2.1097777777777777E-3</c:v>
                </c:pt>
                <c:pt idx="4">
                  <c:v>3.0973333333333334E-3</c:v>
                </c:pt>
                <c:pt idx="5">
                  <c:v>6.6884444444444448E-3</c:v>
                </c:pt>
                <c:pt idx="6">
                  <c:v>1.4858222222222222E-2</c:v>
                </c:pt>
                <c:pt idx="7">
                  <c:v>1.9751111111111112E-2</c:v>
                </c:pt>
                <c:pt idx="8">
                  <c:v>1.9302222222222221E-2</c:v>
                </c:pt>
                <c:pt idx="9">
                  <c:v>1.9302222222222221E-2</c:v>
                </c:pt>
                <c:pt idx="10">
                  <c:v>2.0514222222222222E-2</c:v>
                </c:pt>
                <c:pt idx="11">
                  <c:v>2.2803555555555553E-2</c:v>
                </c:pt>
                <c:pt idx="12">
                  <c:v>2.5586666666666667E-2</c:v>
                </c:pt>
                <c:pt idx="13">
                  <c:v>2.7651555555555554E-2</c:v>
                </c:pt>
                <c:pt idx="14">
                  <c:v>3.0300000000000001E-2</c:v>
                </c:pt>
                <c:pt idx="15">
                  <c:v>3.5552E-2</c:v>
                </c:pt>
                <c:pt idx="16">
                  <c:v>4.0265333333333334E-2</c:v>
                </c:pt>
                <c:pt idx="17">
                  <c:v>4.1612000000000003E-2</c:v>
                </c:pt>
                <c:pt idx="18">
                  <c:v>3.2140444444444444E-2</c:v>
                </c:pt>
                <c:pt idx="19">
                  <c:v>2.4195111111111112E-2</c:v>
                </c:pt>
                <c:pt idx="20">
                  <c:v>1.8628888888888889E-2</c:v>
                </c:pt>
                <c:pt idx="21">
                  <c:v>1.4768444444444443E-2</c:v>
                </c:pt>
                <c:pt idx="22">
                  <c:v>1.086311111111111E-2</c:v>
                </c:pt>
                <c:pt idx="23">
                  <c:v>7.5413333333333322E-3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AC-45A1-AF44-2A960D56A978}"/>
            </c:ext>
          </c:extLst>
        </c:ser>
        <c:ser>
          <c:idx val="1"/>
          <c:order val="1"/>
          <c:tx>
            <c:strRef>
              <c:f>'PCS 68'!$C$4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68'!$C$5:$C$28</c:f>
              <c:numCache>
                <c:formatCode>0.00%</c:formatCode>
                <c:ptCount val="24"/>
                <c:pt idx="0">
                  <c:v>3.9680000000000002E-3</c:v>
                </c:pt>
                <c:pt idx="1">
                  <c:v>2.8657777777777779E-3</c:v>
                </c:pt>
                <c:pt idx="2">
                  <c:v>2.7004444444444446E-3</c:v>
                </c:pt>
                <c:pt idx="3">
                  <c:v>3.8026666666666669E-3</c:v>
                </c:pt>
                <c:pt idx="4">
                  <c:v>7.4400000000000004E-3</c:v>
                </c:pt>
                <c:pt idx="5">
                  <c:v>2.1107555555555556E-2</c:v>
                </c:pt>
                <c:pt idx="6">
                  <c:v>4.6458666666666662E-2</c:v>
                </c:pt>
                <c:pt idx="7">
                  <c:v>5.1914666666666671E-2</c:v>
                </c:pt>
                <c:pt idx="8">
                  <c:v>4.078222222222222E-2</c:v>
                </c:pt>
                <c:pt idx="9">
                  <c:v>3.3232000000000005E-2</c:v>
                </c:pt>
                <c:pt idx="10">
                  <c:v>3.0421333333333335E-2</c:v>
                </c:pt>
                <c:pt idx="11">
                  <c:v>2.9539555555555555E-2</c:v>
                </c:pt>
                <c:pt idx="12">
                  <c:v>2.9925333333333335E-2</c:v>
                </c:pt>
                <c:pt idx="13">
                  <c:v>3.0586666666666668E-2</c:v>
                </c:pt>
                <c:pt idx="14">
                  <c:v>3.0531555555555551E-2</c:v>
                </c:pt>
                <c:pt idx="15">
                  <c:v>3.0696888888888888E-2</c:v>
                </c:pt>
                <c:pt idx="16">
                  <c:v>3.1578666666666665E-2</c:v>
                </c:pt>
                <c:pt idx="17">
                  <c:v>3.1248000000000001E-2</c:v>
                </c:pt>
                <c:pt idx="18">
                  <c:v>2.7390222222222222E-2</c:v>
                </c:pt>
                <c:pt idx="19">
                  <c:v>2.127288888888889E-2</c:v>
                </c:pt>
                <c:pt idx="20">
                  <c:v>1.5761777777777777E-2</c:v>
                </c:pt>
                <c:pt idx="21">
                  <c:v>1.2234666666666668E-2</c:v>
                </c:pt>
                <c:pt idx="22">
                  <c:v>9.2586666666666668E-3</c:v>
                </c:pt>
                <c:pt idx="23">
                  <c:v>6.1724444444444439E-3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AC-45A1-AF44-2A960D56A978}"/>
            </c:ext>
          </c:extLst>
        </c:ser>
        <c:ser>
          <c:idx val="2"/>
          <c:order val="2"/>
          <c:tx>
            <c:strRef>
              <c:f>'PCS 68'!$D$4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68'!$D$5:$D$28</c:f>
              <c:numCache>
                <c:formatCode>0.00%</c:formatCode>
                <c:ptCount val="24"/>
                <c:pt idx="0">
                  <c:v>8.6999999999999994E-3</c:v>
                </c:pt>
                <c:pt idx="1">
                  <c:v>6.4000000000000003E-3</c:v>
                </c:pt>
                <c:pt idx="2">
                  <c:v>5.7999999999999996E-3</c:v>
                </c:pt>
                <c:pt idx="3">
                  <c:v>6.0000000000000001E-3</c:v>
                </c:pt>
                <c:pt idx="4">
                  <c:v>1.06E-2</c:v>
                </c:pt>
                <c:pt idx="5">
                  <c:v>2.8000000000000001E-2</c:v>
                </c:pt>
                <c:pt idx="6">
                  <c:v>6.1699999999999998E-2</c:v>
                </c:pt>
                <c:pt idx="7">
                  <c:v>7.1900000000000006E-2</c:v>
                </c:pt>
                <c:pt idx="8">
                  <c:v>6.0199999999999997E-2</c:v>
                </c:pt>
                <c:pt idx="9">
                  <c:v>5.2600000000000001E-2</c:v>
                </c:pt>
                <c:pt idx="10">
                  <c:v>5.0999999999999997E-2</c:v>
                </c:pt>
                <c:pt idx="11">
                  <c:v>5.2299999999999999E-2</c:v>
                </c:pt>
                <c:pt idx="12">
                  <c:v>5.5500000000000001E-2</c:v>
                </c:pt>
                <c:pt idx="13">
                  <c:v>5.8200000000000002E-2</c:v>
                </c:pt>
                <c:pt idx="14">
                  <c:v>6.08E-2</c:v>
                </c:pt>
                <c:pt idx="15">
                  <c:v>6.6100000000000006E-2</c:v>
                </c:pt>
                <c:pt idx="16">
                  <c:v>7.17E-2</c:v>
                </c:pt>
                <c:pt idx="17">
                  <c:v>7.2700000000000001E-2</c:v>
                </c:pt>
                <c:pt idx="18">
                  <c:v>5.9499999999999997E-2</c:v>
                </c:pt>
                <c:pt idx="19">
                  <c:v>4.5400000000000003E-2</c:v>
                </c:pt>
                <c:pt idx="20">
                  <c:v>3.44E-2</c:v>
                </c:pt>
                <c:pt idx="21">
                  <c:v>2.7E-2</c:v>
                </c:pt>
                <c:pt idx="22">
                  <c:v>2.01E-2</c:v>
                </c:pt>
                <c:pt idx="23">
                  <c:v>1.37E-2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AC-45A1-AF44-2A960D56A9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6.49323110926923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184-4A89-937D-9FEAB2F6DC51}"/>
            </c:ext>
          </c:extLst>
        </c:ser>
        <c:ser>
          <c:idx val="1"/>
          <c:order val="1"/>
          <c:tx>
            <c:strRef>
              <c:f>'PCS 68'!$H$4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68'!$H$5:$H$16</c:f>
              <c:numCache>
                <c:formatCode>General</c:formatCode>
                <c:ptCount val="12"/>
                <c:pt idx="0">
                  <c:v>0.88</c:v>
                </c:pt>
                <c:pt idx="1">
                  <c:v>0.97</c:v>
                </c:pt>
                <c:pt idx="2">
                  <c:v>0.98</c:v>
                </c:pt>
                <c:pt idx="3">
                  <c:v>0.96</c:v>
                </c:pt>
                <c:pt idx="4">
                  <c:v>0.95</c:v>
                </c:pt>
                <c:pt idx="5">
                  <c:v>0.89</c:v>
                </c:pt>
                <c:pt idx="6">
                  <c:v>0.94</c:v>
                </c:pt>
                <c:pt idx="7">
                  <c:v>1.06</c:v>
                </c:pt>
                <c:pt idx="8">
                  <c:v>1.03</c:v>
                </c:pt>
                <c:pt idx="9">
                  <c:v>1.08</c:v>
                </c:pt>
                <c:pt idx="10">
                  <c:v>1.1200000000000001</c:v>
                </c:pt>
                <c:pt idx="11">
                  <c:v>1.1200000000000001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FAF-4938-B131-5117693CA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7'!$B$5:$B$28</c:f>
              <c:numCache>
                <c:formatCode>0.00%</c:formatCode>
                <c:ptCount val="24"/>
                <c:pt idx="0">
                  <c:v>2.8276150627615064E-3</c:v>
                </c:pt>
                <c:pt idx="1">
                  <c:v>1.3682008368200839E-3</c:v>
                </c:pt>
                <c:pt idx="2">
                  <c:v>8.6652719665271968E-4</c:v>
                </c:pt>
                <c:pt idx="3">
                  <c:v>6.3849372384937233E-4</c:v>
                </c:pt>
                <c:pt idx="4">
                  <c:v>7.2970711297071136E-4</c:v>
                </c:pt>
                <c:pt idx="5">
                  <c:v>1.3225941422594142E-3</c:v>
                </c:pt>
                <c:pt idx="6">
                  <c:v>2.8732217573221759E-3</c:v>
                </c:pt>
                <c:pt idx="7">
                  <c:v>7.3426778242677831E-3</c:v>
                </c:pt>
                <c:pt idx="8">
                  <c:v>1.6190376569037657E-2</c:v>
                </c:pt>
                <c:pt idx="9">
                  <c:v>2.2484100418410043E-2</c:v>
                </c:pt>
                <c:pt idx="10">
                  <c:v>2.7911297071129704E-2</c:v>
                </c:pt>
                <c:pt idx="11">
                  <c:v>3.1879079497907956E-2</c:v>
                </c:pt>
                <c:pt idx="12">
                  <c:v>3.4022594142259416E-2</c:v>
                </c:pt>
                <c:pt idx="13">
                  <c:v>3.552761506276151E-2</c:v>
                </c:pt>
                <c:pt idx="14">
                  <c:v>3.5618828451882849E-2</c:v>
                </c:pt>
                <c:pt idx="15">
                  <c:v>3.6987029288702927E-2</c:v>
                </c:pt>
                <c:pt idx="16">
                  <c:v>3.9039330543933055E-2</c:v>
                </c:pt>
                <c:pt idx="17">
                  <c:v>3.7169456066945605E-2</c:v>
                </c:pt>
                <c:pt idx="18">
                  <c:v>3.2791213389121339E-2</c:v>
                </c:pt>
                <c:pt idx="19">
                  <c:v>2.6360669456066944E-2</c:v>
                </c:pt>
                <c:pt idx="20">
                  <c:v>2.2666527196652721E-2</c:v>
                </c:pt>
                <c:pt idx="21">
                  <c:v>2.0066945606694558E-2</c:v>
                </c:pt>
                <c:pt idx="22">
                  <c:v>1.2222594142259414E-2</c:v>
                </c:pt>
                <c:pt idx="23">
                  <c:v>7.1146443514644346E-3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17-4EB4-9905-1332C7C00167}"/>
            </c:ext>
          </c:extLst>
        </c:ser>
        <c:ser>
          <c:idx val="1"/>
          <c:order val="1"/>
          <c:tx>
            <c:strRef>
              <c:f>'PCS 7'!$C$4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7'!$C$5:$C$28</c:f>
              <c:numCache>
                <c:formatCode>0.00%</c:formatCode>
                <c:ptCount val="24"/>
                <c:pt idx="0">
                  <c:v>3.3723849372384934E-3</c:v>
                </c:pt>
                <c:pt idx="1">
                  <c:v>1.8493723849372383E-3</c:v>
                </c:pt>
                <c:pt idx="2">
                  <c:v>1.1422594142259414E-3</c:v>
                </c:pt>
                <c:pt idx="3">
                  <c:v>7.0711297071129702E-4</c:v>
                </c:pt>
                <c:pt idx="4">
                  <c:v>5.4393305439330542E-4</c:v>
                </c:pt>
                <c:pt idx="5">
                  <c:v>9.2468619246861914E-4</c:v>
                </c:pt>
                <c:pt idx="6">
                  <c:v>3.4267782426778246E-3</c:v>
                </c:pt>
                <c:pt idx="7">
                  <c:v>1.3108786610878661E-2</c:v>
                </c:pt>
                <c:pt idx="8">
                  <c:v>2.6271966527196655E-2</c:v>
                </c:pt>
                <c:pt idx="9">
                  <c:v>3.6552301255230124E-2</c:v>
                </c:pt>
                <c:pt idx="10">
                  <c:v>4.0523012552301257E-2</c:v>
                </c:pt>
                <c:pt idx="11">
                  <c:v>4.3460251046025106E-2</c:v>
                </c:pt>
                <c:pt idx="12">
                  <c:v>4.5092050209205023E-2</c:v>
                </c:pt>
                <c:pt idx="13">
                  <c:v>4.5092050209205023E-2</c:v>
                </c:pt>
                <c:pt idx="14">
                  <c:v>4.1991631799163182E-2</c:v>
                </c:pt>
                <c:pt idx="15">
                  <c:v>3.9543933054393306E-2</c:v>
                </c:pt>
                <c:pt idx="16">
                  <c:v>3.7640167364016736E-2</c:v>
                </c:pt>
                <c:pt idx="17">
                  <c:v>3.6225941422594145E-2</c:v>
                </c:pt>
                <c:pt idx="18">
                  <c:v>3.5301255230125526E-2</c:v>
                </c:pt>
                <c:pt idx="19">
                  <c:v>3.0623430962343101E-2</c:v>
                </c:pt>
                <c:pt idx="20">
                  <c:v>2.4748953974895398E-2</c:v>
                </c:pt>
                <c:pt idx="21">
                  <c:v>1.6970711297071128E-2</c:v>
                </c:pt>
                <c:pt idx="22">
                  <c:v>1.1912133891213388E-2</c:v>
                </c:pt>
                <c:pt idx="23">
                  <c:v>6.7447698744769868E-3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E17-4EB4-9905-1332C7C00167}"/>
            </c:ext>
          </c:extLst>
        </c:ser>
        <c:ser>
          <c:idx val="2"/>
          <c:order val="2"/>
          <c:tx>
            <c:strRef>
              <c:f>'PCS 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7'!$D$5:$D$28</c:f>
              <c:numCache>
                <c:formatCode>0.00%</c:formatCode>
                <c:ptCount val="24"/>
                <c:pt idx="0">
                  <c:v>6.1999999999999998E-3</c:v>
                </c:pt>
                <c:pt idx="1">
                  <c:v>3.2000000000000002E-3</c:v>
                </c:pt>
                <c:pt idx="2">
                  <c:v>2E-3</c:v>
                </c:pt>
                <c:pt idx="3">
                  <c:v>1.4E-3</c:v>
                </c:pt>
                <c:pt idx="4">
                  <c:v>1.2999999999999999E-3</c:v>
                </c:pt>
                <c:pt idx="5">
                  <c:v>2.3E-3</c:v>
                </c:pt>
                <c:pt idx="6">
                  <c:v>6.3E-3</c:v>
                </c:pt>
                <c:pt idx="7">
                  <c:v>2.01E-2</c:v>
                </c:pt>
                <c:pt idx="8">
                  <c:v>4.19E-2</c:v>
                </c:pt>
                <c:pt idx="9">
                  <c:v>5.8200000000000002E-2</c:v>
                </c:pt>
                <c:pt idx="10">
                  <c:v>6.7799999999999999E-2</c:v>
                </c:pt>
                <c:pt idx="11">
                  <c:v>7.4899999999999994E-2</c:v>
                </c:pt>
                <c:pt idx="12">
                  <c:v>7.8700000000000006E-2</c:v>
                </c:pt>
                <c:pt idx="13">
                  <c:v>8.0399999999999999E-2</c:v>
                </c:pt>
                <c:pt idx="14">
                  <c:v>7.7700000000000005E-2</c:v>
                </c:pt>
                <c:pt idx="15">
                  <c:v>7.6899999999999996E-2</c:v>
                </c:pt>
                <c:pt idx="16">
                  <c:v>7.7399999999999997E-2</c:v>
                </c:pt>
                <c:pt idx="17">
                  <c:v>7.4099999999999999E-2</c:v>
                </c:pt>
                <c:pt idx="18">
                  <c:v>6.8400000000000002E-2</c:v>
                </c:pt>
                <c:pt idx="19">
                  <c:v>5.7099999999999998E-2</c:v>
                </c:pt>
                <c:pt idx="20">
                  <c:v>4.7600000000000003E-2</c:v>
                </c:pt>
                <c:pt idx="21">
                  <c:v>3.7600000000000001E-2</c:v>
                </c:pt>
                <c:pt idx="22">
                  <c:v>2.4400000000000002E-2</c:v>
                </c:pt>
                <c:pt idx="23">
                  <c:v>1.4E-2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B6C-472D-B096-2CD45E228A9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69'!$B$5:$B$28</c:f>
              <c:numCache>
                <c:formatCode>0.00%</c:formatCode>
                <c:ptCount val="24"/>
                <c:pt idx="0">
                  <c:v>3.15E-3</c:v>
                </c:pt>
                <c:pt idx="1">
                  <c:v>2.0999999999999999E-3</c:v>
                </c:pt>
                <c:pt idx="2">
                  <c:v>2E-3</c:v>
                </c:pt>
                <c:pt idx="3">
                  <c:v>2.8999999999999998E-3</c:v>
                </c:pt>
                <c:pt idx="4">
                  <c:v>5.8500000000000002E-3</c:v>
                </c:pt>
                <c:pt idx="5">
                  <c:v>1.405E-2</c:v>
                </c:pt>
                <c:pt idx="6">
                  <c:v>3.1199999999999999E-2</c:v>
                </c:pt>
                <c:pt idx="7">
                  <c:v>3.2250000000000001E-2</c:v>
                </c:pt>
                <c:pt idx="8">
                  <c:v>2.69E-2</c:v>
                </c:pt>
                <c:pt idx="9">
                  <c:v>2.6599999999999999E-2</c:v>
                </c:pt>
                <c:pt idx="10">
                  <c:v>2.75E-2</c:v>
                </c:pt>
                <c:pt idx="11">
                  <c:v>2.8249999999999997E-2</c:v>
                </c:pt>
                <c:pt idx="12">
                  <c:v>2.98E-2</c:v>
                </c:pt>
                <c:pt idx="13">
                  <c:v>3.0549999999999997E-2</c:v>
                </c:pt>
                <c:pt idx="14">
                  <c:v>3.1699999999999999E-2</c:v>
                </c:pt>
                <c:pt idx="15">
                  <c:v>3.3250000000000002E-2</c:v>
                </c:pt>
                <c:pt idx="16">
                  <c:v>3.5549999999999998E-2</c:v>
                </c:pt>
                <c:pt idx="17">
                  <c:v>3.6400000000000002E-2</c:v>
                </c:pt>
                <c:pt idx="18">
                  <c:v>3.0500000000000003E-2</c:v>
                </c:pt>
                <c:pt idx="19">
                  <c:v>2.4199999999999999E-2</c:v>
                </c:pt>
                <c:pt idx="20">
                  <c:v>1.8249999999999999E-2</c:v>
                </c:pt>
                <c:pt idx="21">
                  <c:v>1.325E-2</c:v>
                </c:pt>
                <c:pt idx="22">
                  <c:v>8.5000000000000006E-3</c:v>
                </c:pt>
                <c:pt idx="23">
                  <c:v>5.1500000000000001E-3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1EA-4962-A3E4-44548DE5F99D}"/>
            </c:ext>
          </c:extLst>
        </c:ser>
        <c:ser>
          <c:idx val="1"/>
          <c:order val="1"/>
          <c:tx>
            <c:strRef>
              <c:f>'PCS 69'!$C$4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69'!$C$5:$C$28</c:f>
              <c:numCache>
                <c:formatCode>0.00%</c:formatCode>
                <c:ptCount val="24"/>
                <c:pt idx="0">
                  <c:v>3.5999999999999995E-3</c:v>
                </c:pt>
                <c:pt idx="1">
                  <c:v>2.4499999999999999E-3</c:v>
                </c:pt>
                <c:pt idx="2">
                  <c:v>1.6000000000000001E-3</c:v>
                </c:pt>
                <c:pt idx="3">
                  <c:v>1.7999999999999997E-3</c:v>
                </c:pt>
                <c:pt idx="4">
                  <c:v>2.8E-3</c:v>
                </c:pt>
                <c:pt idx="5">
                  <c:v>8.6999999999999994E-3</c:v>
                </c:pt>
                <c:pt idx="6">
                  <c:v>1.6150000000000001E-2</c:v>
                </c:pt>
                <c:pt idx="7">
                  <c:v>2.4049999999999998E-2</c:v>
                </c:pt>
                <c:pt idx="8">
                  <c:v>2.6799999999999997E-2</c:v>
                </c:pt>
                <c:pt idx="9">
                  <c:v>2.5749999999999999E-2</c:v>
                </c:pt>
                <c:pt idx="10">
                  <c:v>2.6799999999999997E-2</c:v>
                </c:pt>
                <c:pt idx="11">
                  <c:v>2.7650000000000004E-2</c:v>
                </c:pt>
                <c:pt idx="12">
                  <c:v>3.0349999999999999E-2</c:v>
                </c:pt>
                <c:pt idx="13">
                  <c:v>3.1699999999999999E-2</c:v>
                </c:pt>
                <c:pt idx="14">
                  <c:v>3.5549999999999998E-2</c:v>
                </c:pt>
                <c:pt idx="15">
                  <c:v>3.7499999999999999E-2</c:v>
                </c:pt>
                <c:pt idx="16">
                  <c:v>4.1549999999999997E-2</c:v>
                </c:pt>
                <c:pt idx="17">
                  <c:v>4.4200000000000003E-2</c:v>
                </c:pt>
                <c:pt idx="18">
                  <c:v>3.4750000000000003E-2</c:v>
                </c:pt>
                <c:pt idx="19">
                  <c:v>2.5849999999999998E-2</c:v>
                </c:pt>
                <c:pt idx="20">
                  <c:v>1.9900000000000001E-2</c:v>
                </c:pt>
                <c:pt idx="21">
                  <c:v>1.47E-2</c:v>
                </c:pt>
                <c:pt idx="22">
                  <c:v>9.5999999999999992E-3</c:v>
                </c:pt>
                <c:pt idx="23">
                  <c:v>6.1500000000000001E-3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1EA-4962-A3E4-44548DE5F99D}"/>
            </c:ext>
          </c:extLst>
        </c:ser>
        <c:ser>
          <c:idx val="2"/>
          <c:order val="2"/>
          <c:tx>
            <c:strRef>
              <c:f>'PCS 69'!$D$4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69'!$D$5:$D$28</c:f>
              <c:numCache>
                <c:formatCode>0.00%</c:formatCode>
                <c:ptCount val="24"/>
                <c:pt idx="0">
                  <c:v>6.7999999999999996E-3</c:v>
                </c:pt>
                <c:pt idx="1">
                  <c:v>4.5999999999999999E-3</c:v>
                </c:pt>
                <c:pt idx="2">
                  <c:v>3.5999999999999999E-3</c:v>
                </c:pt>
                <c:pt idx="3">
                  <c:v>4.7000000000000002E-3</c:v>
                </c:pt>
                <c:pt idx="4">
                  <c:v>8.6999999999999994E-3</c:v>
                </c:pt>
                <c:pt idx="5">
                  <c:v>2.2700000000000001E-2</c:v>
                </c:pt>
                <c:pt idx="6">
                  <c:v>4.7300000000000002E-2</c:v>
                </c:pt>
                <c:pt idx="7">
                  <c:v>5.62E-2</c:v>
                </c:pt>
                <c:pt idx="8">
                  <c:v>5.3699999999999998E-2</c:v>
                </c:pt>
                <c:pt idx="9">
                  <c:v>5.2400000000000002E-2</c:v>
                </c:pt>
                <c:pt idx="10">
                  <c:v>5.4300000000000001E-2</c:v>
                </c:pt>
                <c:pt idx="11">
                  <c:v>5.5899999999999998E-2</c:v>
                </c:pt>
                <c:pt idx="12">
                  <c:v>6.0100000000000001E-2</c:v>
                </c:pt>
                <c:pt idx="13">
                  <c:v>6.2199999999999998E-2</c:v>
                </c:pt>
                <c:pt idx="14">
                  <c:v>6.7299999999999999E-2</c:v>
                </c:pt>
                <c:pt idx="15">
                  <c:v>7.0800000000000002E-2</c:v>
                </c:pt>
                <c:pt idx="16">
                  <c:v>7.7100000000000002E-2</c:v>
                </c:pt>
                <c:pt idx="17">
                  <c:v>8.0699999999999994E-2</c:v>
                </c:pt>
                <c:pt idx="18">
                  <c:v>6.5299999999999997E-2</c:v>
                </c:pt>
                <c:pt idx="19">
                  <c:v>0.05</c:v>
                </c:pt>
                <c:pt idx="20">
                  <c:v>3.8199999999999998E-2</c:v>
                </c:pt>
                <c:pt idx="21">
                  <c:v>2.8000000000000001E-2</c:v>
                </c:pt>
                <c:pt idx="22">
                  <c:v>1.8100000000000002E-2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1EA-4962-A3E4-44548DE5F9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93182760049730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BA12-431F-A013-C65502E08BAC}"/>
            </c:ext>
          </c:extLst>
        </c:ser>
        <c:ser>
          <c:idx val="1"/>
          <c:order val="1"/>
          <c:tx>
            <c:strRef>
              <c:f>'PCS 69'!$H$4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69'!$H$5:$H$16</c:f>
              <c:numCache>
                <c:formatCode>General</c:formatCode>
                <c:ptCount val="12"/>
                <c:pt idx="0">
                  <c:v>0.93</c:v>
                </c:pt>
                <c:pt idx="1">
                  <c:v>1.02</c:v>
                </c:pt>
                <c:pt idx="2">
                  <c:v>1.02</c:v>
                </c:pt>
                <c:pt idx="3">
                  <c:v>1.03</c:v>
                </c:pt>
                <c:pt idx="4">
                  <c:v>0.99</c:v>
                </c:pt>
                <c:pt idx="5">
                  <c:v>0.92</c:v>
                </c:pt>
                <c:pt idx="6">
                  <c:v>0.91</c:v>
                </c:pt>
                <c:pt idx="7">
                  <c:v>0.99</c:v>
                </c:pt>
                <c:pt idx="8">
                  <c:v>0.99</c:v>
                </c:pt>
                <c:pt idx="9">
                  <c:v>1.04</c:v>
                </c:pt>
                <c:pt idx="10">
                  <c:v>1.04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D2-47EE-855B-DF5C5AB569A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70'!$B$5:$B$28</c:f>
              <c:numCache>
                <c:formatCode>0.00%</c:formatCode>
                <c:ptCount val="24"/>
                <c:pt idx="0">
                  <c:v>3.0988636363636366E-3</c:v>
                </c:pt>
                <c:pt idx="1">
                  <c:v>1.6068181818181819E-3</c:v>
                </c:pt>
                <c:pt idx="2">
                  <c:v>1.2625000000000002E-3</c:v>
                </c:pt>
                <c:pt idx="3">
                  <c:v>1.2625000000000002E-3</c:v>
                </c:pt>
                <c:pt idx="4">
                  <c:v>1.9511363636363634E-3</c:v>
                </c:pt>
                <c:pt idx="5">
                  <c:v>6.1403409090909087E-3</c:v>
                </c:pt>
                <c:pt idx="6">
                  <c:v>1.4117045454545455E-2</c:v>
                </c:pt>
                <c:pt idx="7">
                  <c:v>2.7028977272727274E-2</c:v>
                </c:pt>
                <c:pt idx="8">
                  <c:v>2.9611363636363634E-2</c:v>
                </c:pt>
                <c:pt idx="9">
                  <c:v>3.1734659090909091E-2</c:v>
                </c:pt>
                <c:pt idx="10">
                  <c:v>3.4431818181818181E-2</c:v>
                </c:pt>
                <c:pt idx="11">
                  <c:v>3.7989772727272726E-2</c:v>
                </c:pt>
                <c:pt idx="12">
                  <c:v>4.062954545454546E-2</c:v>
                </c:pt>
                <c:pt idx="13">
                  <c:v>4.1318181818181816E-2</c:v>
                </c:pt>
                <c:pt idx="14">
                  <c:v>4.1490340909090907E-2</c:v>
                </c:pt>
                <c:pt idx="15">
                  <c:v>4.3384090909090914E-2</c:v>
                </c:pt>
                <c:pt idx="16">
                  <c:v>4.6081249999999997E-2</c:v>
                </c:pt>
                <c:pt idx="17">
                  <c:v>4.6884659090909088E-2</c:v>
                </c:pt>
                <c:pt idx="18">
                  <c:v>3.8276704545454544E-2</c:v>
                </c:pt>
                <c:pt idx="19">
                  <c:v>2.8406250000000001E-2</c:v>
                </c:pt>
                <c:pt idx="20">
                  <c:v>2.3011931818181817E-2</c:v>
                </c:pt>
                <c:pt idx="21">
                  <c:v>1.6928977272727273E-2</c:v>
                </c:pt>
                <c:pt idx="22">
                  <c:v>1.1247727272727272E-2</c:v>
                </c:pt>
                <c:pt idx="23">
                  <c:v>6.0255681818181823E-3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36-4D7F-A816-BD5DD9B293E5}"/>
            </c:ext>
          </c:extLst>
        </c:ser>
        <c:ser>
          <c:idx val="1"/>
          <c:order val="1"/>
          <c:tx>
            <c:strRef>
              <c:f>'PCS 70'!$C$4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70'!$C$5:$C$28</c:f>
              <c:numCache>
                <c:formatCode>0.00%</c:formatCode>
                <c:ptCount val="24"/>
                <c:pt idx="0">
                  <c:v>1.6619318181818183E-3</c:v>
                </c:pt>
                <c:pt idx="1">
                  <c:v>1.0227272727272728E-3</c:v>
                </c:pt>
                <c:pt idx="2">
                  <c:v>8.0965909090909092E-4</c:v>
                </c:pt>
                <c:pt idx="3">
                  <c:v>7.2443181818181818E-4</c:v>
                </c:pt>
                <c:pt idx="4">
                  <c:v>1.9176136363636364E-3</c:v>
                </c:pt>
                <c:pt idx="5">
                  <c:v>5.8380681818181821E-3</c:v>
                </c:pt>
                <c:pt idx="6">
                  <c:v>2.0454545454545454E-2</c:v>
                </c:pt>
                <c:pt idx="7">
                  <c:v>3.2642045454545451E-2</c:v>
                </c:pt>
                <c:pt idx="8">
                  <c:v>3.2045454545454544E-2</c:v>
                </c:pt>
                <c:pt idx="9">
                  <c:v>2.8721590909090908E-2</c:v>
                </c:pt>
                <c:pt idx="10">
                  <c:v>2.9403409090909091E-2</c:v>
                </c:pt>
                <c:pt idx="11">
                  <c:v>2.9531249999999998E-2</c:v>
                </c:pt>
                <c:pt idx="12">
                  <c:v>3.012784090909091E-2</c:v>
                </c:pt>
                <c:pt idx="13">
                  <c:v>3.0767045454545453E-2</c:v>
                </c:pt>
                <c:pt idx="14">
                  <c:v>3.1534090909090907E-2</c:v>
                </c:pt>
                <c:pt idx="15">
                  <c:v>2.931818181818182E-2</c:v>
                </c:pt>
                <c:pt idx="16">
                  <c:v>2.8082386363636365E-2</c:v>
                </c:pt>
                <c:pt idx="17">
                  <c:v>2.5994318181818181E-2</c:v>
                </c:pt>
                <c:pt idx="18">
                  <c:v>2.0625000000000001E-2</c:v>
                </c:pt>
                <c:pt idx="19">
                  <c:v>1.5255681818181818E-2</c:v>
                </c:pt>
                <c:pt idx="20">
                  <c:v>1.1676136363636364E-2</c:v>
                </c:pt>
                <c:pt idx="21">
                  <c:v>8.5653409090909096E-3</c:v>
                </c:pt>
                <c:pt idx="22">
                  <c:v>6.3494318181818183E-3</c:v>
                </c:pt>
                <c:pt idx="23">
                  <c:v>3.1107954545454546E-3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36-4D7F-A816-BD5DD9B293E5}"/>
            </c:ext>
          </c:extLst>
        </c:ser>
        <c:ser>
          <c:idx val="2"/>
          <c:order val="2"/>
          <c:tx>
            <c:strRef>
              <c:f>'PCS 70'!$D$4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70'!$D$5:$D$28</c:f>
              <c:numCache>
                <c:formatCode>0.00%</c:formatCode>
                <c:ptCount val="24"/>
                <c:pt idx="0">
                  <c:v>4.7000000000000002E-3</c:v>
                </c:pt>
                <c:pt idx="1">
                  <c:v>2.5999999999999999E-3</c:v>
                </c:pt>
                <c:pt idx="2">
                  <c:v>2.0999999999999999E-3</c:v>
                </c:pt>
                <c:pt idx="3">
                  <c:v>2E-3</c:v>
                </c:pt>
                <c:pt idx="4">
                  <c:v>3.8999999999999998E-3</c:v>
                </c:pt>
                <c:pt idx="5">
                  <c:v>1.2E-2</c:v>
                </c:pt>
                <c:pt idx="6">
                  <c:v>3.4700000000000002E-2</c:v>
                </c:pt>
                <c:pt idx="7">
                  <c:v>5.9799999999999999E-2</c:v>
                </c:pt>
                <c:pt idx="8">
                  <c:v>6.1699999999999998E-2</c:v>
                </c:pt>
                <c:pt idx="9">
                  <c:v>6.0499999999999998E-2</c:v>
                </c:pt>
                <c:pt idx="10">
                  <c:v>6.3899999999999998E-2</c:v>
                </c:pt>
                <c:pt idx="11">
                  <c:v>6.7500000000000004E-2</c:v>
                </c:pt>
                <c:pt idx="12">
                  <c:v>7.0699999999999999E-2</c:v>
                </c:pt>
                <c:pt idx="13">
                  <c:v>7.1999999999999995E-2</c:v>
                </c:pt>
                <c:pt idx="14">
                  <c:v>7.2999999999999995E-2</c:v>
                </c:pt>
                <c:pt idx="15">
                  <c:v>7.2599999999999998E-2</c:v>
                </c:pt>
                <c:pt idx="16">
                  <c:v>7.3999999999999996E-2</c:v>
                </c:pt>
                <c:pt idx="17">
                  <c:v>7.2800000000000004E-2</c:v>
                </c:pt>
                <c:pt idx="18">
                  <c:v>5.8900000000000001E-2</c:v>
                </c:pt>
                <c:pt idx="19">
                  <c:v>4.36E-2</c:v>
                </c:pt>
                <c:pt idx="20">
                  <c:v>3.4700000000000002E-2</c:v>
                </c:pt>
                <c:pt idx="21">
                  <c:v>2.5499999999999998E-2</c:v>
                </c:pt>
                <c:pt idx="22">
                  <c:v>1.7600000000000001E-2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36-4D7F-A816-BD5DD9B293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32102514489443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70'!$F$5:$F$16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50D-498F-A8FD-99ED02C6322D}"/>
            </c:ext>
          </c:extLst>
        </c:ser>
        <c:ser>
          <c:idx val="1"/>
          <c:order val="1"/>
          <c:tx>
            <c:strRef>
              <c:f>'PCS 70'!$H$4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70'!$H$5:$H$16</c:f>
              <c:numCache>
                <c:formatCode>General</c:formatCode>
                <c:ptCount val="12"/>
                <c:pt idx="0">
                  <c:v>1.1499999999999999</c:v>
                </c:pt>
                <c:pt idx="1">
                  <c:v>1.19</c:v>
                </c:pt>
                <c:pt idx="2">
                  <c:v>1.19</c:v>
                </c:pt>
                <c:pt idx="3">
                  <c:v>1.08</c:v>
                </c:pt>
                <c:pt idx="4">
                  <c:v>0.95</c:v>
                </c:pt>
                <c:pt idx="5">
                  <c:v>0.86</c:v>
                </c:pt>
                <c:pt idx="6">
                  <c:v>0.78</c:v>
                </c:pt>
                <c:pt idx="7">
                  <c:v>0.81</c:v>
                </c:pt>
                <c:pt idx="8">
                  <c:v>0.8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9C-412E-8767-569A373A54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71'!$B$4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71'!$B$5:$B$28</c:f>
              <c:numCache>
                <c:formatCode>0.00%</c:formatCode>
                <c:ptCount val="24"/>
                <c:pt idx="0">
                  <c:v>3.0446096654275089E-3</c:v>
                </c:pt>
                <c:pt idx="1">
                  <c:v>1.9204460966542752E-3</c:v>
                </c:pt>
                <c:pt idx="2">
                  <c:v>1.2646840148698886E-3</c:v>
                </c:pt>
                <c:pt idx="3">
                  <c:v>8.8996282527881046E-4</c:v>
                </c:pt>
                <c:pt idx="4">
                  <c:v>1.4520446096654273E-3</c:v>
                </c:pt>
                <c:pt idx="5">
                  <c:v>2.5293680297397772E-3</c:v>
                </c:pt>
                <c:pt idx="6">
                  <c:v>5.761338289962825E-3</c:v>
                </c:pt>
                <c:pt idx="7">
                  <c:v>1.6300371747211894E-2</c:v>
                </c:pt>
                <c:pt idx="8">
                  <c:v>2.2857992565055763E-2</c:v>
                </c:pt>
                <c:pt idx="9">
                  <c:v>2.52E-2</c:v>
                </c:pt>
                <c:pt idx="10">
                  <c:v>3.0258736059479555E-2</c:v>
                </c:pt>
                <c:pt idx="11">
                  <c:v>3.3724907063197022E-2</c:v>
                </c:pt>
                <c:pt idx="12">
                  <c:v>3.6066914498141263E-2</c:v>
                </c:pt>
                <c:pt idx="13">
                  <c:v>3.583271375464684E-2</c:v>
                </c:pt>
                <c:pt idx="14">
                  <c:v>3.466171003717472E-2</c:v>
                </c:pt>
                <c:pt idx="15">
                  <c:v>3.4052788104089217E-2</c:v>
                </c:pt>
                <c:pt idx="16">
                  <c:v>3.8034200743494423E-2</c:v>
                </c:pt>
                <c:pt idx="17">
                  <c:v>3.9954646840148697E-2</c:v>
                </c:pt>
                <c:pt idx="18">
                  <c:v>3.2881784386617097E-2</c:v>
                </c:pt>
                <c:pt idx="19">
                  <c:v>2.342007434944238E-2</c:v>
                </c:pt>
                <c:pt idx="20">
                  <c:v>1.7939776951672863E-2</c:v>
                </c:pt>
                <c:pt idx="21">
                  <c:v>1.3443122676579926E-2</c:v>
                </c:pt>
                <c:pt idx="22">
                  <c:v>1.0820074349442379E-2</c:v>
                </c:pt>
                <c:pt idx="23">
                  <c:v>6.0423791821561336E-3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08-44B6-BE64-F6EED419952E}"/>
            </c:ext>
          </c:extLst>
        </c:ser>
        <c:ser>
          <c:idx val="1"/>
          <c:order val="1"/>
          <c:tx>
            <c:strRef>
              <c:f>'PCS 71'!$C$4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71'!$C$5:$C$28</c:f>
              <c:numCache>
                <c:formatCode>0.00%</c:formatCode>
                <c:ptCount val="24"/>
                <c:pt idx="0">
                  <c:v>4.1464684014869881E-3</c:v>
                </c:pt>
                <c:pt idx="1">
                  <c:v>3.1895910780669143E-3</c:v>
                </c:pt>
                <c:pt idx="2">
                  <c:v>1.701115241635688E-3</c:v>
                </c:pt>
                <c:pt idx="3">
                  <c:v>9.5687732342007433E-4</c:v>
                </c:pt>
                <c:pt idx="4">
                  <c:v>1.4353159851301115E-3</c:v>
                </c:pt>
                <c:pt idx="5">
                  <c:v>3.8275092936802973E-3</c:v>
                </c:pt>
                <c:pt idx="6">
                  <c:v>9.9408921933085512E-3</c:v>
                </c:pt>
                <c:pt idx="7">
                  <c:v>1.9881784386617102E-2</c:v>
                </c:pt>
                <c:pt idx="8">
                  <c:v>2.3602973977695171E-2</c:v>
                </c:pt>
                <c:pt idx="9">
                  <c:v>2.3656133828996284E-2</c:v>
                </c:pt>
                <c:pt idx="10">
                  <c:v>3.2905947955390334E-2</c:v>
                </c:pt>
                <c:pt idx="11">
                  <c:v>3.8168773234200745E-2</c:v>
                </c:pt>
                <c:pt idx="12">
                  <c:v>4.2315241635687728E-2</c:v>
                </c:pt>
                <c:pt idx="13">
                  <c:v>4.3750557620817837E-2</c:v>
                </c:pt>
                <c:pt idx="14">
                  <c:v>4.1783643122676579E-2</c:v>
                </c:pt>
                <c:pt idx="15">
                  <c:v>4.0986245353159853E-2</c:v>
                </c:pt>
                <c:pt idx="16">
                  <c:v>4.0667286245353158E-2</c:v>
                </c:pt>
                <c:pt idx="17">
                  <c:v>3.8859851301115238E-2</c:v>
                </c:pt>
                <c:pt idx="18">
                  <c:v>3.4660223048327131E-2</c:v>
                </c:pt>
                <c:pt idx="19">
                  <c:v>2.9663197026022308E-2</c:v>
                </c:pt>
                <c:pt idx="20">
                  <c:v>2.2805576208178441E-2</c:v>
                </c:pt>
                <c:pt idx="21">
                  <c:v>1.6320074349442382E-2</c:v>
                </c:pt>
                <c:pt idx="22">
                  <c:v>1.0206691449814127E-2</c:v>
                </c:pt>
                <c:pt idx="23">
                  <c:v>6.1665427509293678E-3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08-44B6-BE64-F6EED419952E}"/>
            </c:ext>
          </c:extLst>
        </c:ser>
        <c:ser>
          <c:idx val="2"/>
          <c:order val="2"/>
          <c:tx>
            <c:strRef>
              <c:f>'PCS 71'!$D$4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71'!$D$5:$D$28</c:f>
              <c:numCache>
                <c:formatCode>0.00%</c:formatCode>
                <c:ptCount val="24"/>
                <c:pt idx="0">
                  <c:v>7.1999999999999998E-3</c:v>
                </c:pt>
                <c:pt idx="1">
                  <c:v>5.1000000000000004E-3</c:v>
                </c:pt>
                <c:pt idx="2">
                  <c:v>3.0000000000000001E-3</c:v>
                </c:pt>
                <c:pt idx="3">
                  <c:v>1.9E-3</c:v>
                </c:pt>
                <c:pt idx="4">
                  <c:v>2.8999999999999998E-3</c:v>
                </c:pt>
                <c:pt idx="5">
                  <c:v>6.4000000000000003E-3</c:v>
                </c:pt>
                <c:pt idx="6">
                  <c:v>1.5699999999999999E-2</c:v>
                </c:pt>
                <c:pt idx="7">
                  <c:v>3.6200000000000003E-2</c:v>
                </c:pt>
                <c:pt idx="8">
                  <c:v>4.65E-2</c:v>
                </c:pt>
                <c:pt idx="9">
                  <c:v>4.8899999999999999E-2</c:v>
                </c:pt>
                <c:pt idx="10">
                  <c:v>6.3100000000000003E-2</c:v>
                </c:pt>
                <c:pt idx="11">
                  <c:v>7.1900000000000006E-2</c:v>
                </c:pt>
                <c:pt idx="12">
                  <c:v>7.8399999999999997E-2</c:v>
                </c:pt>
                <c:pt idx="13">
                  <c:v>7.9600000000000004E-2</c:v>
                </c:pt>
                <c:pt idx="14">
                  <c:v>7.6399999999999996E-2</c:v>
                </c:pt>
                <c:pt idx="15">
                  <c:v>7.51E-2</c:v>
                </c:pt>
                <c:pt idx="16">
                  <c:v>7.8700000000000006E-2</c:v>
                </c:pt>
                <c:pt idx="17">
                  <c:v>7.8899999999999998E-2</c:v>
                </c:pt>
                <c:pt idx="18">
                  <c:v>6.7500000000000004E-2</c:v>
                </c:pt>
                <c:pt idx="19">
                  <c:v>5.3100000000000001E-2</c:v>
                </c:pt>
                <c:pt idx="20">
                  <c:v>4.07E-2</c:v>
                </c:pt>
                <c:pt idx="21">
                  <c:v>2.9700000000000001E-2</c:v>
                </c:pt>
                <c:pt idx="22">
                  <c:v>2.1000000000000001E-2</c:v>
                </c:pt>
                <c:pt idx="23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08-44B6-BE64-F6EED419952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71'!$F$5:$F$16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010-418D-85FE-39FAA08B11D4}"/>
            </c:ext>
          </c:extLst>
        </c:ser>
        <c:ser>
          <c:idx val="1"/>
          <c:order val="1"/>
          <c:tx>
            <c:strRef>
              <c:f>'PCS 71'!$H$4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71'!$H$5:$H$16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1.24</c:v>
                </c:pt>
                <c:pt idx="2">
                  <c:v>1.2</c:v>
                </c:pt>
                <c:pt idx="3">
                  <c:v>1.1599999999999999</c:v>
                </c:pt>
                <c:pt idx="4">
                  <c:v>0.89</c:v>
                </c:pt>
                <c:pt idx="5">
                  <c:v>0.78</c:v>
                </c:pt>
                <c:pt idx="6">
                  <c:v>0.74</c:v>
                </c:pt>
                <c:pt idx="7">
                  <c:v>0.88</c:v>
                </c:pt>
                <c:pt idx="8">
                  <c:v>0.92</c:v>
                </c:pt>
                <c:pt idx="9">
                  <c:v>1.01</c:v>
                </c:pt>
                <c:pt idx="10">
                  <c:v>1.1000000000000001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563-41AD-994D-D0F4E0B539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72'!$B$4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72'!$B$5:$B$28</c:f>
              <c:numCache>
                <c:formatCode>0.00%</c:formatCode>
                <c:ptCount val="24"/>
                <c:pt idx="0">
                  <c:v>2.9128888888888885E-3</c:v>
                </c:pt>
                <c:pt idx="1">
                  <c:v>1.8582222222222223E-3</c:v>
                </c:pt>
                <c:pt idx="2">
                  <c:v>1.4062222222222223E-3</c:v>
                </c:pt>
                <c:pt idx="3">
                  <c:v>1.1551111111111111E-3</c:v>
                </c:pt>
                <c:pt idx="4">
                  <c:v>1.4062222222222223E-3</c:v>
                </c:pt>
                <c:pt idx="5">
                  <c:v>3.1639999999999997E-3</c:v>
                </c:pt>
                <c:pt idx="6">
                  <c:v>8.5880000000000001E-3</c:v>
                </c:pt>
                <c:pt idx="7">
                  <c:v>1.7527555555555557E-2</c:v>
                </c:pt>
                <c:pt idx="8">
                  <c:v>2.1696E-2</c:v>
                </c:pt>
                <c:pt idx="9">
                  <c:v>2.4809777777777778E-2</c:v>
                </c:pt>
                <c:pt idx="10">
                  <c:v>2.8877777777777777E-2</c:v>
                </c:pt>
                <c:pt idx="11">
                  <c:v>3.2142222222222225E-2</c:v>
                </c:pt>
                <c:pt idx="12">
                  <c:v>3.470355555555555E-2</c:v>
                </c:pt>
                <c:pt idx="13">
                  <c:v>3.6612000000000006E-2</c:v>
                </c:pt>
                <c:pt idx="14">
                  <c:v>3.7817333333333335E-2</c:v>
                </c:pt>
                <c:pt idx="15">
                  <c:v>4.1583999999999996E-2</c:v>
                </c:pt>
                <c:pt idx="16">
                  <c:v>4.8112888888888886E-2</c:v>
                </c:pt>
                <c:pt idx="17">
                  <c:v>4.9318222222222215E-2</c:v>
                </c:pt>
                <c:pt idx="18">
                  <c:v>3.5908888888888886E-2</c:v>
                </c:pt>
                <c:pt idx="19">
                  <c:v>2.3654666666666668E-2</c:v>
                </c:pt>
                <c:pt idx="20">
                  <c:v>1.9235111111111113E-2</c:v>
                </c:pt>
                <c:pt idx="21">
                  <c:v>1.4463999999999999E-2</c:v>
                </c:pt>
                <c:pt idx="22">
                  <c:v>9.8937777777777774E-3</c:v>
                </c:pt>
                <c:pt idx="23">
                  <c:v>5.3737777777777777E-3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5A6-4D1E-A7BA-DEBA29D6C7C5}"/>
            </c:ext>
          </c:extLst>
        </c:ser>
        <c:ser>
          <c:idx val="1"/>
          <c:order val="1"/>
          <c:tx>
            <c:strRef>
              <c:f>'PCS 72'!$C$4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72'!$C$5:$C$28</c:f>
              <c:numCache>
                <c:formatCode>0.00%</c:formatCode>
                <c:ptCount val="24"/>
                <c:pt idx="0">
                  <c:v>2.040888888888889E-3</c:v>
                </c:pt>
                <c:pt idx="1">
                  <c:v>1.3440000000000001E-3</c:v>
                </c:pt>
                <c:pt idx="2">
                  <c:v>9.4577777777777781E-4</c:v>
                </c:pt>
                <c:pt idx="3">
                  <c:v>1.0453333333333332E-3</c:v>
                </c:pt>
                <c:pt idx="4">
                  <c:v>2.6880000000000003E-3</c:v>
                </c:pt>
                <c:pt idx="5">
                  <c:v>8.3626666666666658E-3</c:v>
                </c:pt>
                <c:pt idx="6">
                  <c:v>2.7626666666666667E-2</c:v>
                </c:pt>
                <c:pt idx="7">
                  <c:v>4.2858666666666663E-2</c:v>
                </c:pt>
                <c:pt idx="8">
                  <c:v>4.1016888888888887E-2</c:v>
                </c:pt>
                <c:pt idx="9">
                  <c:v>3.3201777777777775E-2</c:v>
                </c:pt>
                <c:pt idx="10">
                  <c:v>3.111111111111111E-2</c:v>
                </c:pt>
                <c:pt idx="11">
                  <c:v>3.2703999999999997E-2</c:v>
                </c:pt>
                <c:pt idx="12">
                  <c:v>3.2703999999999997E-2</c:v>
                </c:pt>
                <c:pt idx="13">
                  <c:v>3.340088888888889E-2</c:v>
                </c:pt>
                <c:pt idx="14">
                  <c:v>3.3500444444444444E-2</c:v>
                </c:pt>
                <c:pt idx="15">
                  <c:v>3.3201777777777775E-2</c:v>
                </c:pt>
                <c:pt idx="16">
                  <c:v>3.3201777777777775E-2</c:v>
                </c:pt>
                <c:pt idx="17">
                  <c:v>3.2256E-2</c:v>
                </c:pt>
                <c:pt idx="18">
                  <c:v>2.4689777777777776E-2</c:v>
                </c:pt>
                <c:pt idx="19">
                  <c:v>1.8268444444444445E-2</c:v>
                </c:pt>
                <c:pt idx="20">
                  <c:v>1.3340444444444445E-2</c:v>
                </c:pt>
                <c:pt idx="21">
                  <c:v>8.9599999999999992E-3</c:v>
                </c:pt>
                <c:pt idx="22">
                  <c:v>5.923555555555556E-3</c:v>
                </c:pt>
                <c:pt idx="23">
                  <c:v>3.3848888888888887E-3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5A6-4D1E-A7BA-DEBA29D6C7C5}"/>
            </c:ext>
          </c:extLst>
        </c:ser>
        <c:ser>
          <c:idx val="2"/>
          <c:order val="2"/>
          <c:tx>
            <c:strRef>
              <c:f>'PCS 72'!$D$4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72'!$D$5:$D$28</c:f>
              <c:numCache>
                <c:formatCode>0.00%</c:formatCode>
                <c:ptCount val="24"/>
                <c:pt idx="0">
                  <c:v>4.8999999999999998E-3</c:v>
                </c:pt>
                <c:pt idx="1">
                  <c:v>3.2000000000000002E-3</c:v>
                </c:pt>
                <c:pt idx="2">
                  <c:v>2.3999999999999998E-3</c:v>
                </c:pt>
                <c:pt idx="3">
                  <c:v>2.2000000000000001E-3</c:v>
                </c:pt>
                <c:pt idx="4">
                  <c:v>4.1000000000000003E-3</c:v>
                </c:pt>
                <c:pt idx="5">
                  <c:v>1.15E-2</c:v>
                </c:pt>
                <c:pt idx="6">
                  <c:v>3.6200000000000003E-2</c:v>
                </c:pt>
                <c:pt idx="7">
                  <c:v>6.0299999999999999E-2</c:v>
                </c:pt>
                <c:pt idx="8">
                  <c:v>6.2799999999999995E-2</c:v>
                </c:pt>
                <c:pt idx="9">
                  <c:v>5.8000000000000003E-2</c:v>
                </c:pt>
                <c:pt idx="10">
                  <c:v>0.06</c:v>
                </c:pt>
                <c:pt idx="11">
                  <c:v>6.4799999999999996E-2</c:v>
                </c:pt>
                <c:pt idx="12">
                  <c:v>6.7400000000000002E-2</c:v>
                </c:pt>
                <c:pt idx="13">
                  <c:v>7.0000000000000007E-2</c:v>
                </c:pt>
                <c:pt idx="14">
                  <c:v>7.1300000000000002E-2</c:v>
                </c:pt>
                <c:pt idx="15">
                  <c:v>7.4800000000000005E-2</c:v>
                </c:pt>
                <c:pt idx="16">
                  <c:v>8.1299999999999997E-2</c:v>
                </c:pt>
                <c:pt idx="17">
                  <c:v>8.1600000000000006E-2</c:v>
                </c:pt>
                <c:pt idx="18">
                  <c:v>6.0600000000000001E-2</c:v>
                </c:pt>
                <c:pt idx="19">
                  <c:v>4.19E-2</c:v>
                </c:pt>
                <c:pt idx="20">
                  <c:v>3.2599999999999997E-2</c:v>
                </c:pt>
                <c:pt idx="21">
                  <c:v>2.3400000000000001E-2</c:v>
                </c:pt>
                <c:pt idx="22">
                  <c:v>1.5800000000000002E-2</c:v>
                </c:pt>
                <c:pt idx="23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5A6-4D1E-A7BA-DEBA29D6C7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8.23115028710148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72'!$F$5:$F$16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6A7-4857-9268-2A6984C75E4A}"/>
            </c:ext>
          </c:extLst>
        </c:ser>
        <c:ser>
          <c:idx val="1"/>
          <c:order val="1"/>
          <c:tx>
            <c:strRef>
              <c:f>'PCS 72'!$H$4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72'!$H$5:$H$16</c:f>
              <c:numCache>
                <c:formatCode>General</c:formatCode>
                <c:ptCount val="12"/>
                <c:pt idx="2">
                  <c:v>1.21</c:v>
                </c:pt>
                <c:pt idx="3">
                  <c:v>1.07</c:v>
                </c:pt>
                <c:pt idx="4">
                  <c:v>0.96</c:v>
                </c:pt>
                <c:pt idx="5">
                  <c:v>0.86</c:v>
                </c:pt>
                <c:pt idx="6">
                  <c:v>0.82</c:v>
                </c:pt>
                <c:pt idx="7">
                  <c:v>0.92</c:v>
                </c:pt>
                <c:pt idx="8">
                  <c:v>0.93</c:v>
                </c:pt>
                <c:pt idx="9">
                  <c:v>1.05</c:v>
                </c:pt>
                <c:pt idx="10">
                  <c:v>1.07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56-4CA8-9115-AB60E22CC5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73'!$B$5:$B$28</c:f>
              <c:numCache>
                <c:formatCode>0.00%</c:formatCode>
                <c:ptCount val="24"/>
                <c:pt idx="0">
                  <c:v>1.8199233716475096E-3</c:v>
                </c:pt>
                <c:pt idx="1">
                  <c:v>1.1494252873563216E-3</c:v>
                </c:pt>
                <c:pt idx="2">
                  <c:v>1.0536398467432949E-3</c:v>
                </c:pt>
                <c:pt idx="3">
                  <c:v>1.2931034482758621E-3</c:v>
                </c:pt>
                <c:pt idx="4">
                  <c:v>2.3946360153256703E-3</c:v>
                </c:pt>
                <c:pt idx="5">
                  <c:v>6.4176245210727971E-3</c:v>
                </c:pt>
                <c:pt idx="6">
                  <c:v>1.7385057471264367E-2</c:v>
                </c:pt>
                <c:pt idx="7">
                  <c:v>3.0555555555555555E-2</c:v>
                </c:pt>
                <c:pt idx="8">
                  <c:v>3.0363984674329502E-2</c:v>
                </c:pt>
                <c:pt idx="9">
                  <c:v>3.3477011494252876E-2</c:v>
                </c:pt>
                <c:pt idx="10">
                  <c:v>3.5296934865900381E-2</c:v>
                </c:pt>
                <c:pt idx="11">
                  <c:v>3.5727969348659003E-2</c:v>
                </c:pt>
                <c:pt idx="12">
                  <c:v>3.6159003831417624E-2</c:v>
                </c:pt>
                <c:pt idx="13">
                  <c:v>3.6302681992337167E-2</c:v>
                </c:pt>
                <c:pt idx="14">
                  <c:v>3.4626436781609198E-2</c:v>
                </c:pt>
                <c:pt idx="15">
                  <c:v>3.3237547892720307E-2</c:v>
                </c:pt>
                <c:pt idx="16">
                  <c:v>3.486590038314176E-2</c:v>
                </c:pt>
                <c:pt idx="17">
                  <c:v>3.247126436781609E-2</c:v>
                </c:pt>
                <c:pt idx="18">
                  <c:v>2.4616858237547893E-2</c:v>
                </c:pt>
                <c:pt idx="19">
                  <c:v>1.7863984674329501E-2</c:v>
                </c:pt>
                <c:pt idx="20">
                  <c:v>1.3218390804597701E-2</c:v>
                </c:pt>
                <c:pt idx="21">
                  <c:v>9.2432950191570894E-3</c:v>
                </c:pt>
                <c:pt idx="22">
                  <c:v>5.9865900383141765E-3</c:v>
                </c:pt>
                <c:pt idx="23">
                  <c:v>3.4482758620689655E-3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2D-4850-8EFC-712938C46643}"/>
            </c:ext>
          </c:extLst>
        </c:ser>
        <c:ser>
          <c:idx val="1"/>
          <c:order val="1"/>
          <c:tx>
            <c:strRef>
              <c:f>'PCS 73'!$C$4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73'!$C$5:$C$28</c:f>
              <c:numCache>
                <c:formatCode>0.00%</c:formatCode>
                <c:ptCount val="24"/>
                <c:pt idx="0">
                  <c:v>3.0222222222222222E-3</c:v>
                </c:pt>
                <c:pt idx="1">
                  <c:v>1.9279693486590039E-3</c:v>
                </c:pt>
                <c:pt idx="2">
                  <c:v>1.3026819923371647E-3</c:v>
                </c:pt>
                <c:pt idx="3">
                  <c:v>1.146360153256705E-3</c:v>
                </c:pt>
                <c:pt idx="4">
                  <c:v>1.667432950191571E-3</c:v>
                </c:pt>
                <c:pt idx="5">
                  <c:v>3.5954022988505746E-3</c:v>
                </c:pt>
                <c:pt idx="6">
                  <c:v>1.2870498084291188E-2</c:v>
                </c:pt>
                <c:pt idx="7">
                  <c:v>2.1676628352490422E-2</c:v>
                </c:pt>
                <c:pt idx="8">
                  <c:v>2.8554789272030649E-2</c:v>
                </c:pt>
                <c:pt idx="9">
                  <c:v>2.8815325670498087E-2</c:v>
                </c:pt>
                <c:pt idx="10">
                  <c:v>3.06911877394636E-2</c:v>
                </c:pt>
                <c:pt idx="11">
                  <c:v>3.4755555555555553E-2</c:v>
                </c:pt>
                <c:pt idx="12">
                  <c:v>3.7152490421455943E-2</c:v>
                </c:pt>
                <c:pt idx="13">
                  <c:v>3.840306513409962E-2</c:v>
                </c:pt>
                <c:pt idx="14">
                  <c:v>3.9132567049808428E-2</c:v>
                </c:pt>
                <c:pt idx="15">
                  <c:v>4.2519540229885057E-2</c:v>
                </c:pt>
                <c:pt idx="16">
                  <c:v>4.4655938697318008E-2</c:v>
                </c:pt>
                <c:pt idx="17">
                  <c:v>4.4603831417624515E-2</c:v>
                </c:pt>
                <c:pt idx="18">
                  <c:v>3.3817624521072794E-2</c:v>
                </c:pt>
                <c:pt idx="19">
                  <c:v>2.5011494252873565E-2</c:v>
                </c:pt>
                <c:pt idx="20">
                  <c:v>1.8967049808429119E-2</c:v>
                </c:pt>
                <c:pt idx="21">
                  <c:v>1.3287356321839078E-2</c:v>
                </c:pt>
                <c:pt idx="22">
                  <c:v>8.5977011494252874E-3</c:v>
                </c:pt>
                <c:pt idx="23">
                  <c:v>4.9501915708812256E-3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2D-4850-8EFC-712938C46643}"/>
            </c:ext>
          </c:extLst>
        </c:ser>
        <c:ser>
          <c:idx val="2"/>
          <c:order val="2"/>
          <c:tx>
            <c:strRef>
              <c:f>'PCS 73'!$D$4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73'!$D$5:$D$28</c:f>
              <c:numCache>
                <c:formatCode>0.00%</c:formatCode>
                <c:ptCount val="24"/>
                <c:pt idx="0">
                  <c:v>4.7999999999999996E-3</c:v>
                </c:pt>
                <c:pt idx="1">
                  <c:v>3.0999999999999999E-3</c:v>
                </c:pt>
                <c:pt idx="2">
                  <c:v>2.3999999999999998E-3</c:v>
                </c:pt>
                <c:pt idx="3">
                  <c:v>2.3999999999999998E-3</c:v>
                </c:pt>
                <c:pt idx="4">
                  <c:v>4.1000000000000003E-3</c:v>
                </c:pt>
                <c:pt idx="5">
                  <c:v>0.01</c:v>
                </c:pt>
                <c:pt idx="6">
                  <c:v>3.0300000000000001E-2</c:v>
                </c:pt>
                <c:pt idx="7">
                  <c:v>5.2200000000000003E-2</c:v>
                </c:pt>
                <c:pt idx="8">
                  <c:v>5.8900000000000001E-2</c:v>
                </c:pt>
                <c:pt idx="9">
                  <c:v>6.2300000000000001E-2</c:v>
                </c:pt>
                <c:pt idx="10">
                  <c:v>6.6000000000000003E-2</c:v>
                </c:pt>
                <c:pt idx="11">
                  <c:v>7.0499999999999993E-2</c:v>
                </c:pt>
                <c:pt idx="12">
                  <c:v>7.3300000000000004E-2</c:v>
                </c:pt>
                <c:pt idx="13">
                  <c:v>7.4700000000000003E-2</c:v>
                </c:pt>
                <c:pt idx="14">
                  <c:v>7.3700000000000002E-2</c:v>
                </c:pt>
                <c:pt idx="15">
                  <c:v>7.5700000000000003E-2</c:v>
                </c:pt>
                <c:pt idx="16">
                  <c:v>7.9500000000000001E-2</c:v>
                </c:pt>
                <c:pt idx="17">
                  <c:v>7.7100000000000002E-2</c:v>
                </c:pt>
                <c:pt idx="18">
                  <c:v>5.8400000000000001E-2</c:v>
                </c:pt>
                <c:pt idx="19">
                  <c:v>4.2900000000000001E-2</c:v>
                </c:pt>
                <c:pt idx="20">
                  <c:v>3.2199999999999999E-2</c:v>
                </c:pt>
                <c:pt idx="21">
                  <c:v>2.2499999999999999E-2</c:v>
                </c:pt>
                <c:pt idx="22">
                  <c:v>1.46E-2</c:v>
                </c:pt>
                <c:pt idx="23">
                  <c:v>8.3999999999999995E-3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A2D-4850-8EFC-712938C4664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85869669517117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73'!$F$5:$F$16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E64-493B-A205-BFE5F81560B0}"/>
            </c:ext>
          </c:extLst>
        </c:ser>
        <c:ser>
          <c:idx val="1"/>
          <c:order val="1"/>
          <c:tx>
            <c:strRef>
              <c:f>'PCS 73'!$H$4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73'!$H$5:$H$16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1.1299999999999999</c:v>
                </c:pt>
                <c:pt idx="2">
                  <c:v>1.1299999999999999</c:v>
                </c:pt>
                <c:pt idx="3">
                  <c:v>1.07</c:v>
                </c:pt>
                <c:pt idx="4">
                  <c:v>0.98</c:v>
                </c:pt>
                <c:pt idx="5">
                  <c:v>0.91</c:v>
                </c:pt>
                <c:pt idx="6">
                  <c:v>0.86</c:v>
                </c:pt>
                <c:pt idx="7">
                  <c:v>0.85</c:v>
                </c:pt>
                <c:pt idx="8">
                  <c:v>0.92</c:v>
                </c:pt>
                <c:pt idx="9">
                  <c:v>1.05</c:v>
                </c:pt>
                <c:pt idx="10">
                  <c:v>1.06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6A-49D1-950B-257C89662B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7'!$F$5:$F$16</c:f>
              <c:strCache>
                <c:ptCount val="12"/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1">
                  <c:v>December</c:v>
                </c:pt>
              </c:strCache>
            </c:strRef>
          </c:cat>
          <c:val>
            <c:numRef>
              <c:f>'PCS 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7FC-411B-BFEF-CEE9D67FFE73}"/>
            </c:ext>
          </c:extLst>
        </c:ser>
        <c:ser>
          <c:idx val="1"/>
          <c:order val="1"/>
          <c:cat>
            <c:strRef>
              <c:f>'PCS 7'!$F$5:$F$16</c:f>
              <c:strCache>
                <c:ptCount val="12"/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1">
                  <c:v>December</c:v>
                </c:pt>
              </c:strCache>
            </c:strRef>
          </c:cat>
          <c:val>
            <c:numRef>
              <c:f>'PCS 7'!$H$5:$H$16</c:f>
              <c:numCache>
                <c:formatCode>General</c:formatCode>
                <c:ptCount val="12"/>
                <c:pt idx="1">
                  <c:v>1.4</c:v>
                </c:pt>
                <c:pt idx="2">
                  <c:v>1.43</c:v>
                </c:pt>
                <c:pt idx="3">
                  <c:v>1.28</c:v>
                </c:pt>
                <c:pt idx="5">
                  <c:v>0.88</c:v>
                </c:pt>
                <c:pt idx="6">
                  <c:v>0.91</c:v>
                </c:pt>
                <c:pt idx="7">
                  <c:v>0.84</c:v>
                </c:pt>
                <c:pt idx="8">
                  <c:v>0.78</c:v>
                </c:pt>
                <c:pt idx="9">
                  <c:v>0.72</c:v>
                </c:pt>
                <c:pt idx="11">
                  <c:v>0.74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40-49B4-BBAF-7D843EA5F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74'!$B$4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74'!$B$5:$B$28</c:f>
              <c:numCache>
                <c:formatCode>0.00%</c:formatCode>
                <c:ptCount val="24"/>
                <c:pt idx="0">
                  <c:v>2.5380710659898475E-3</c:v>
                </c:pt>
                <c:pt idx="1">
                  <c:v>1.5736040609137057E-3</c:v>
                </c:pt>
                <c:pt idx="2">
                  <c:v>1.1675126903553299E-3</c:v>
                </c:pt>
                <c:pt idx="3">
                  <c:v>8.6294416243654819E-4</c:v>
                </c:pt>
                <c:pt idx="4">
                  <c:v>1.1675126903553299E-3</c:v>
                </c:pt>
                <c:pt idx="5">
                  <c:v>3.0456852791878172E-3</c:v>
                </c:pt>
                <c:pt idx="6">
                  <c:v>9.796954314720812E-3</c:v>
                </c:pt>
                <c:pt idx="7">
                  <c:v>2.081218274111675E-2</c:v>
                </c:pt>
                <c:pt idx="8">
                  <c:v>2.4873096446700507E-2</c:v>
                </c:pt>
                <c:pt idx="9">
                  <c:v>2.6802030456852793E-2</c:v>
                </c:pt>
                <c:pt idx="10">
                  <c:v>3.015228426395939E-2</c:v>
                </c:pt>
                <c:pt idx="11">
                  <c:v>3.4416243654822334E-2</c:v>
                </c:pt>
                <c:pt idx="12">
                  <c:v>3.7868020304568525E-2</c:v>
                </c:pt>
                <c:pt idx="13">
                  <c:v>3.6395939086294418E-2</c:v>
                </c:pt>
                <c:pt idx="14">
                  <c:v>3.9898477157360404E-2</c:v>
                </c:pt>
                <c:pt idx="15">
                  <c:v>4.4060913705583758E-2</c:v>
                </c:pt>
                <c:pt idx="16">
                  <c:v>4.8020304568527919E-2</c:v>
                </c:pt>
                <c:pt idx="17">
                  <c:v>4.5126903553299499E-2</c:v>
                </c:pt>
                <c:pt idx="18">
                  <c:v>3.345177664974619E-2</c:v>
                </c:pt>
                <c:pt idx="19">
                  <c:v>2.3604060913705583E-2</c:v>
                </c:pt>
                <c:pt idx="20">
                  <c:v>1.7157360406091369E-2</c:v>
                </c:pt>
                <c:pt idx="21">
                  <c:v>1.1979695431472081E-2</c:v>
                </c:pt>
                <c:pt idx="22">
                  <c:v>7.8680203045685283E-3</c:v>
                </c:pt>
                <c:pt idx="23">
                  <c:v>5.076142131979695E-3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109-4F82-907D-966DD09D496C}"/>
            </c:ext>
          </c:extLst>
        </c:ser>
        <c:ser>
          <c:idx val="1"/>
          <c:order val="1"/>
          <c:tx>
            <c:strRef>
              <c:f>'PCS 74'!$C$4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74'!$C$5:$C$28</c:f>
              <c:numCache>
                <c:formatCode>0.00%</c:formatCode>
                <c:ptCount val="24"/>
                <c:pt idx="0">
                  <c:v>2.215736040609137E-3</c:v>
                </c:pt>
                <c:pt idx="1">
                  <c:v>1.4279187817258883E-3</c:v>
                </c:pt>
                <c:pt idx="2">
                  <c:v>1.1324873096446699E-3</c:v>
                </c:pt>
                <c:pt idx="3">
                  <c:v>1.2309644670050761E-3</c:v>
                </c:pt>
                <c:pt idx="4">
                  <c:v>2.018781725888325E-3</c:v>
                </c:pt>
                <c:pt idx="5">
                  <c:v>6.7949238578680193E-3</c:v>
                </c:pt>
                <c:pt idx="6">
                  <c:v>2.068020304568528E-2</c:v>
                </c:pt>
                <c:pt idx="7">
                  <c:v>3.4910152284263959E-2</c:v>
                </c:pt>
                <c:pt idx="8">
                  <c:v>3.8110659898477159E-2</c:v>
                </c:pt>
                <c:pt idx="9">
                  <c:v>3.579644670050762E-2</c:v>
                </c:pt>
                <c:pt idx="10">
                  <c:v>3.4270050761421318E-2</c:v>
                </c:pt>
                <c:pt idx="11">
                  <c:v>3.4467005076142136E-2</c:v>
                </c:pt>
                <c:pt idx="12">
                  <c:v>3.6978172588832486E-2</c:v>
                </c:pt>
                <c:pt idx="13">
                  <c:v>3.5501015228426393E-2</c:v>
                </c:pt>
                <c:pt idx="14">
                  <c:v>3.535329949238579E-2</c:v>
                </c:pt>
                <c:pt idx="15">
                  <c:v>3.3334517766497457E-2</c:v>
                </c:pt>
                <c:pt idx="16">
                  <c:v>3.0035532994923855E-2</c:v>
                </c:pt>
                <c:pt idx="17">
                  <c:v>2.8509137055837564E-2</c:v>
                </c:pt>
                <c:pt idx="18">
                  <c:v>2.4816243654822333E-2</c:v>
                </c:pt>
                <c:pt idx="19">
                  <c:v>1.8070558375634517E-2</c:v>
                </c:pt>
                <c:pt idx="20">
                  <c:v>1.422994923857868E-2</c:v>
                </c:pt>
                <c:pt idx="21">
                  <c:v>1.0930964467005077E-2</c:v>
                </c:pt>
                <c:pt idx="22">
                  <c:v>7.2873096446700505E-3</c:v>
                </c:pt>
                <c:pt idx="23">
                  <c:v>4.2837563451776648E-3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09-4F82-907D-966DD09D496C}"/>
            </c:ext>
          </c:extLst>
        </c:ser>
        <c:ser>
          <c:idx val="2"/>
          <c:order val="2"/>
          <c:tx>
            <c:strRef>
              <c:f>'PCS 74'!$D$4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74'!$D$5:$D$28</c:f>
              <c:numCache>
                <c:formatCode>0.00%</c:formatCode>
                <c:ptCount val="24"/>
                <c:pt idx="0">
                  <c:v>4.7000000000000002E-3</c:v>
                </c:pt>
                <c:pt idx="1">
                  <c:v>3.0000000000000001E-3</c:v>
                </c:pt>
                <c:pt idx="2">
                  <c:v>2.3E-3</c:v>
                </c:pt>
                <c:pt idx="3">
                  <c:v>2.0999999999999999E-3</c:v>
                </c:pt>
                <c:pt idx="4">
                  <c:v>3.2000000000000002E-3</c:v>
                </c:pt>
                <c:pt idx="5">
                  <c:v>9.9000000000000008E-3</c:v>
                </c:pt>
                <c:pt idx="6">
                  <c:v>3.0599999999999999E-2</c:v>
                </c:pt>
                <c:pt idx="7">
                  <c:v>5.5800000000000002E-2</c:v>
                </c:pt>
                <c:pt idx="8">
                  <c:v>6.3E-2</c:v>
                </c:pt>
                <c:pt idx="9">
                  <c:v>6.2700000000000006E-2</c:v>
                </c:pt>
                <c:pt idx="10">
                  <c:v>6.4500000000000002E-2</c:v>
                </c:pt>
                <c:pt idx="11">
                  <c:v>6.8900000000000003E-2</c:v>
                </c:pt>
                <c:pt idx="12">
                  <c:v>7.4800000000000005E-2</c:v>
                </c:pt>
                <c:pt idx="13">
                  <c:v>7.1900000000000006E-2</c:v>
                </c:pt>
                <c:pt idx="14">
                  <c:v>7.5300000000000006E-2</c:v>
                </c:pt>
                <c:pt idx="15">
                  <c:v>7.7299999999999994E-2</c:v>
                </c:pt>
                <c:pt idx="16">
                  <c:v>7.7899999999999997E-2</c:v>
                </c:pt>
                <c:pt idx="17">
                  <c:v>7.3499999999999996E-2</c:v>
                </c:pt>
                <c:pt idx="18">
                  <c:v>5.8200000000000002E-2</c:v>
                </c:pt>
                <c:pt idx="19">
                  <c:v>4.1599999999999998E-2</c:v>
                </c:pt>
                <c:pt idx="20">
                  <c:v>3.1399999999999997E-2</c:v>
                </c:pt>
                <c:pt idx="21">
                  <c:v>2.29E-2</c:v>
                </c:pt>
                <c:pt idx="22">
                  <c:v>1.5100000000000001E-2</c:v>
                </c:pt>
                <c:pt idx="23">
                  <c:v>9.4000000000000004E-3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09-4F82-907D-966DD09D4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5698121068199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74'!$G$4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74'!$F$5:$F$16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6FB-4B89-B279-61DDB3F62AC3}"/>
            </c:ext>
          </c:extLst>
        </c:ser>
        <c:ser>
          <c:idx val="1"/>
          <c:order val="1"/>
          <c:tx>
            <c:strRef>
              <c:f>'PCS 74'!$H$4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74'!$F$5:$F$16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74'!$H$5:$H$16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1.07</c:v>
                </c:pt>
                <c:pt idx="2">
                  <c:v>1.0900000000000001</c:v>
                </c:pt>
                <c:pt idx="3">
                  <c:v>1.04</c:v>
                </c:pt>
                <c:pt idx="4">
                  <c:v>1</c:v>
                </c:pt>
                <c:pt idx="5">
                  <c:v>0.96</c:v>
                </c:pt>
                <c:pt idx="6">
                  <c:v>0.94</c:v>
                </c:pt>
                <c:pt idx="7">
                  <c:v>0.99</c:v>
                </c:pt>
                <c:pt idx="8">
                  <c:v>0.94</c:v>
                </c:pt>
                <c:pt idx="9">
                  <c:v>0.98</c:v>
                </c:pt>
                <c:pt idx="10">
                  <c:v>0.98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6FB-4B89-B279-61DDB3F62A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81'!$B$5:$B$28</c:f>
              <c:numCache>
                <c:formatCode>0.00%</c:formatCode>
                <c:ptCount val="24"/>
                <c:pt idx="0">
                  <c:v>2.1463414634146343E-3</c:v>
                </c:pt>
                <c:pt idx="1">
                  <c:v>1.3658536585365853E-3</c:v>
                </c:pt>
                <c:pt idx="2">
                  <c:v>1.121951219512195E-3</c:v>
                </c:pt>
                <c:pt idx="3">
                  <c:v>1.2195121951219512E-3</c:v>
                </c:pt>
                <c:pt idx="4">
                  <c:v>1.9024390243902439E-3</c:v>
                </c:pt>
                <c:pt idx="5">
                  <c:v>5.6097560975609754E-3</c:v>
                </c:pt>
                <c:pt idx="6">
                  <c:v>1.6048780487804878E-2</c:v>
                </c:pt>
                <c:pt idx="7">
                  <c:v>2.7414634146341463E-2</c:v>
                </c:pt>
                <c:pt idx="8">
                  <c:v>2.9121951219512197E-2</c:v>
                </c:pt>
                <c:pt idx="9">
                  <c:v>3.3609756097560978E-2</c:v>
                </c:pt>
                <c:pt idx="10">
                  <c:v>3.5609756097560973E-2</c:v>
                </c:pt>
                <c:pt idx="11">
                  <c:v>3.6585365853658534E-2</c:v>
                </c:pt>
                <c:pt idx="12">
                  <c:v>3.7170731707317071E-2</c:v>
                </c:pt>
                <c:pt idx="13">
                  <c:v>3.6975609756097566E-2</c:v>
                </c:pt>
                <c:pt idx="14">
                  <c:v>3.5756097560975607E-2</c:v>
                </c:pt>
                <c:pt idx="15">
                  <c:v>3.517073170731707E-2</c:v>
                </c:pt>
                <c:pt idx="16">
                  <c:v>3.507317073170732E-2</c:v>
                </c:pt>
                <c:pt idx="17">
                  <c:v>3.3365853658536587E-2</c:v>
                </c:pt>
                <c:pt idx="18">
                  <c:v>2.6780487804878048E-2</c:v>
                </c:pt>
                <c:pt idx="19">
                  <c:v>1.9219512195121951E-2</c:v>
                </c:pt>
                <c:pt idx="20">
                  <c:v>1.4829268292682926E-2</c:v>
                </c:pt>
                <c:pt idx="21">
                  <c:v>1.0487804878048779E-2</c:v>
                </c:pt>
                <c:pt idx="22">
                  <c:v>7.1219512195121954E-3</c:v>
                </c:pt>
                <c:pt idx="23">
                  <c:v>4.0487804878048782E-3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2C-42A9-9436-80A7D068C9DF}"/>
            </c:ext>
          </c:extLst>
        </c:ser>
        <c:ser>
          <c:idx val="1"/>
          <c:order val="1"/>
          <c:tx>
            <c:strRef>
              <c:f>'PCS 81'!$C$4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81'!$C$5:$C$28</c:f>
              <c:numCache>
                <c:formatCode>0.00%</c:formatCode>
                <c:ptCount val="24"/>
                <c:pt idx="0">
                  <c:v>2.6121951219512198E-3</c:v>
                </c:pt>
                <c:pt idx="1">
                  <c:v>1.6902439024390242E-3</c:v>
                </c:pt>
                <c:pt idx="2">
                  <c:v>1.126829268292683E-3</c:v>
                </c:pt>
                <c:pt idx="3">
                  <c:v>1.0756097560975608E-3</c:v>
                </c:pt>
                <c:pt idx="4">
                  <c:v>1.6902439024390242E-3</c:v>
                </c:pt>
                <c:pt idx="5">
                  <c:v>3.2268292682926833E-3</c:v>
                </c:pt>
                <c:pt idx="6">
                  <c:v>9.0658536585365851E-3</c:v>
                </c:pt>
                <c:pt idx="7">
                  <c:v>2.0641463414634149E-2</c:v>
                </c:pt>
                <c:pt idx="8">
                  <c:v>2.8990243902439022E-2</c:v>
                </c:pt>
                <c:pt idx="9">
                  <c:v>2.9912195121951222E-2</c:v>
                </c:pt>
                <c:pt idx="10">
                  <c:v>3.2063414634146345E-2</c:v>
                </c:pt>
                <c:pt idx="11">
                  <c:v>3.5392682926829268E-2</c:v>
                </c:pt>
                <c:pt idx="12">
                  <c:v>3.7748780487804882E-2</c:v>
                </c:pt>
                <c:pt idx="13">
                  <c:v>3.8158536585365853E-2</c:v>
                </c:pt>
                <c:pt idx="14">
                  <c:v>3.8312195121951227E-2</c:v>
                </c:pt>
                <c:pt idx="15">
                  <c:v>4.1487804878048783E-2</c:v>
                </c:pt>
                <c:pt idx="16">
                  <c:v>4.5892682926829263E-2</c:v>
                </c:pt>
                <c:pt idx="17">
                  <c:v>4.5534146341463418E-2</c:v>
                </c:pt>
                <c:pt idx="18">
                  <c:v>3.252439024390244E-2</c:v>
                </c:pt>
                <c:pt idx="19">
                  <c:v>2.3458536585365852E-2</c:v>
                </c:pt>
                <c:pt idx="20">
                  <c:v>1.7260975609756098E-2</c:v>
                </c:pt>
                <c:pt idx="21">
                  <c:v>1.1934146341463414E-2</c:v>
                </c:pt>
                <c:pt idx="22">
                  <c:v>7.8878048780487812E-3</c:v>
                </c:pt>
                <c:pt idx="23">
                  <c:v>4.4560975609756097E-3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2C-42A9-9436-80A7D068C9DF}"/>
            </c:ext>
          </c:extLst>
        </c:ser>
        <c:ser>
          <c:idx val="2"/>
          <c:order val="2"/>
          <c:tx>
            <c:strRef>
              <c:f>'PCS 81'!$D$4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81'!$D$5:$D$28</c:f>
              <c:numCache>
                <c:formatCode>0.00%</c:formatCode>
                <c:ptCount val="24"/>
                <c:pt idx="0">
                  <c:v>4.7999999999999996E-3</c:v>
                </c:pt>
                <c:pt idx="1">
                  <c:v>3.0000000000000001E-3</c:v>
                </c:pt>
                <c:pt idx="2">
                  <c:v>2.3E-3</c:v>
                </c:pt>
                <c:pt idx="3">
                  <c:v>2.3E-3</c:v>
                </c:pt>
                <c:pt idx="4">
                  <c:v>3.5999999999999999E-3</c:v>
                </c:pt>
                <c:pt idx="5">
                  <c:v>8.8999999999999999E-3</c:v>
                </c:pt>
                <c:pt idx="6">
                  <c:v>2.5100000000000001E-2</c:v>
                </c:pt>
                <c:pt idx="7">
                  <c:v>4.8099999999999997E-2</c:v>
                </c:pt>
                <c:pt idx="8">
                  <c:v>5.8099999999999999E-2</c:v>
                </c:pt>
                <c:pt idx="9">
                  <c:v>6.3600000000000004E-2</c:v>
                </c:pt>
                <c:pt idx="10">
                  <c:v>6.7699999999999996E-2</c:v>
                </c:pt>
                <c:pt idx="11">
                  <c:v>7.1999999999999995E-2</c:v>
                </c:pt>
                <c:pt idx="12">
                  <c:v>7.4899999999999994E-2</c:v>
                </c:pt>
                <c:pt idx="13">
                  <c:v>7.51E-2</c:v>
                </c:pt>
                <c:pt idx="14">
                  <c:v>7.4099999999999999E-2</c:v>
                </c:pt>
                <c:pt idx="15">
                  <c:v>7.6600000000000001E-2</c:v>
                </c:pt>
                <c:pt idx="16">
                  <c:v>8.1000000000000003E-2</c:v>
                </c:pt>
                <c:pt idx="17">
                  <c:v>7.8899999999999998E-2</c:v>
                </c:pt>
                <c:pt idx="18">
                  <c:v>5.9299999999999999E-2</c:v>
                </c:pt>
                <c:pt idx="19">
                  <c:v>4.2599999999999999E-2</c:v>
                </c:pt>
                <c:pt idx="20">
                  <c:v>3.2099999999999997E-2</c:v>
                </c:pt>
                <c:pt idx="21">
                  <c:v>2.24E-2</c:v>
                </c:pt>
                <c:pt idx="22">
                  <c:v>1.4999999999999999E-2</c:v>
                </c:pt>
                <c:pt idx="23">
                  <c:v>8.5000000000000006E-3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2C-42A9-9436-80A7D068C9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145435046425648"/>
          <c:y val="7.67226530143808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81'!$G$4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81'!$F$5:$F$16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0E7-4996-911C-C7E8E1B333BF}"/>
            </c:ext>
          </c:extLst>
        </c:ser>
        <c:ser>
          <c:idx val="1"/>
          <c:order val="1"/>
          <c:tx>
            <c:strRef>
              <c:f>'PCS 81'!$H$4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81'!$F$5:$F$16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81'!$H$5:$H$16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1.1200000000000001</c:v>
                </c:pt>
                <c:pt idx="2">
                  <c:v>1.1299999999999999</c:v>
                </c:pt>
                <c:pt idx="3">
                  <c:v>1.07</c:v>
                </c:pt>
                <c:pt idx="4">
                  <c:v>0.97</c:v>
                </c:pt>
                <c:pt idx="5">
                  <c:v>0.9</c:v>
                </c:pt>
                <c:pt idx="6">
                  <c:v>0.85</c:v>
                </c:pt>
                <c:pt idx="7">
                  <c:v>0.91</c:v>
                </c:pt>
                <c:pt idx="8">
                  <c:v>0.87</c:v>
                </c:pt>
                <c:pt idx="9">
                  <c:v>1.08</c:v>
                </c:pt>
                <c:pt idx="10">
                  <c:v>1.05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53-45B1-8F6E-77F5456002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82'!$B$5:$B$28</c:f>
              <c:numCache>
                <c:formatCode>0.00%</c:formatCode>
                <c:ptCount val="24"/>
                <c:pt idx="0">
                  <c:v>1.6378378378378378E-3</c:v>
                </c:pt>
                <c:pt idx="1">
                  <c:v>9.9262899262899263E-4</c:v>
                </c:pt>
                <c:pt idx="2">
                  <c:v>9.9262899262899263E-4</c:v>
                </c:pt>
                <c:pt idx="3">
                  <c:v>1.4393120393120392E-3</c:v>
                </c:pt>
                <c:pt idx="4">
                  <c:v>2.4815724815724816E-3</c:v>
                </c:pt>
                <c:pt idx="5">
                  <c:v>6.6506142506142507E-3</c:v>
                </c:pt>
                <c:pt idx="6">
                  <c:v>1.7768058968058966E-2</c:v>
                </c:pt>
                <c:pt idx="7">
                  <c:v>2.8686977886977886E-2</c:v>
                </c:pt>
                <c:pt idx="8">
                  <c:v>3.0672235872235876E-2</c:v>
                </c:pt>
                <c:pt idx="9">
                  <c:v>3.3302702702702705E-2</c:v>
                </c:pt>
                <c:pt idx="10">
                  <c:v>3.7025061425061428E-2</c:v>
                </c:pt>
                <c:pt idx="11">
                  <c:v>3.8563636363636369E-2</c:v>
                </c:pt>
                <c:pt idx="12">
                  <c:v>3.8762162162162168E-2</c:v>
                </c:pt>
                <c:pt idx="13">
                  <c:v>3.7471744471744471E-2</c:v>
                </c:pt>
                <c:pt idx="14">
                  <c:v>3.7124324324324325E-2</c:v>
                </c:pt>
                <c:pt idx="15">
                  <c:v>3.6479115479115476E-2</c:v>
                </c:pt>
                <c:pt idx="16">
                  <c:v>3.7322850122850124E-2</c:v>
                </c:pt>
                <c:pt idx="17">
                  <c:v>3.4047174447174443E-2</c:v>
                </c:pt>
                <c:pt idx="18">
                  <c:v>2.521277641277641E-2</c:v>
                </c:pt>
                <c:pt idx="19">
                  <c:v>1.8165110565110568E-2</c:v>
                </c:pt>
                <c:pt idx="20">
                  <c:v>1.2904176904176903E-2</c:v>
                </c:pt>
                <c:pt idx="21">
                  <c:v>9.2810810810810811E-3</c:v>
                </c:pt>
                <c:pt idx="22">
                  <c:v>6.1046683046683051E-3</c:v>
                </c:pt>
                <c:pt idx="23">
                  <c:v>3.1764127764127765E-3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F37-4778-BB4F-99550A2F2808}"/>
            </c:ext>
          </c:extLst>
        </c:ser>
        <c:ser>
          <c:idx val="1"/>
          <c:order val="1"/>
          <c:tx>
            <c:strRef>
              <c:f>'PCS 82'!$C$4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82'!$C$5:$C$28</c:f>
              <c:numCache>
                <c:formatCode>0.00%</c:formatCode>
                <c:ptCount val="24"/>
                <c:pt idx="0">
                  <c:v>2.5184275184275185E-3</c:v>
                </c:pt>
                <c:pt idx="1">
                  <c:v>1.6117936117936119E-3</c:v>
                </c:pt>
                <c:pt idx="2">
                  <c:v>1.0577395577395577E-3</c:v>
                </c:pt>
                <c:pt idx="3">
                  <c:v>8.0589680589680595E-4</c:v>
                </c:pt>
                <c:pt idx="4">
                  <c:v>1.3095823095823095E-3</c:v>
                </c:pt>
                <c:pt idx="5">
                  <c:v>3.1228501228501228E-3</c:v>
                </c:pt>
                <c:pt idx="6">
                  <c:v>1.0375921375921375E-2</c:v>
                </c:pt>
                <c:pt idx="7">
                  <c:v>2.1658476658476655E-2</c:v>
                </c:pt>
                <c:pt idx="8">
                  <c:v>2.6191646191646191E-2</c:v>
                </c:pt>
                <c:pt idx="9">
                  <c:v>2.6594594594594598E-2</c:v>
                </c:pt>
                <c:pt idx="10">
                  <c:v>3.0070024570024573E-2</c:v>
                </c:pt>
                <c:pt idx="11">
                  <c:v>3.4401719901719904E-2</c:v>
                </c:pt>
                <c:pt idx="12">
                  <c:v>3.8330466830466828E-2</c:v>
                </c:pt>
                <c:pt idx="13">
                  <c:v>3.928746928746929E-2</c:v>
                </c:pt>
                <c:pt idx="14">
                  <c:v>3.9841523341523348E-2</c:v>
                </c:pt>
                <c:pt idx="15">
                  <c:v>4.1100737100737104E-2</c:v>
                </c:pt>
                <c:pt idx="16">
                  <c:v>4.205773955773956E-2</c:v>
                </c:pt>
                <c:pt idx="17">
                  <c:v>4.2410319410319405E-2</c:v>
                </c:pt>
                <c:pt idx="18">
                  <c:v>3.3696560196560199E-2</c:v>
                </c:pt>
                <c:pt idx="19">
                  <c:v>2.5083538083538082E-2</c:v>
                </c:pt>
                <c:pt idx="20">
                  <c:v>1.8082309582309584E-2</c:v>
                </c:pt>
                <c:pt idx="21">
                  <c:v>1.2138820638820639E-2</c:v>
                </c:pt>
                <c:pt idx="22">
                  <c:v>7.5552825552825552E-3</c:v>
                </c:pt>
                <c:pt idx="23">
                  <c:v>4.3316953316953318E-3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F37-4778-BB4F-99550A2F2808}"/>
            </c:ext>
          </c:extLst>
        </c:ser>
        <c:ser>
          <c:idx val="2"/>
          <c:order val="2"/>
          <c:tx>
            <c:strRef>
              <c:f>'PCS 82'!$D$4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82'!$D$5:$D$28</c:f>
              <c:numCache>
                <c:formatCode>0.00%</c:formatCode>
                <c:ptCount val="24"/>
                <c:pt idx="0">
                  <c:v>4.1999999999999997E-3</c:v>
                </c:pt>
                <c:pt idx="1">
                  <c:v>2.5999999999999999E-3</c:v>
                </c:pt>
                <c:pt idx="2">
                  <c:v>2.0999999999999999E-3</c:v>
                </c:pt>
                <c:pt idx="3">
                  <c:v>2.3E-3</c:v>
                </c:pt>
                <c:pt idx="4">
                  <c:v>3.8E-3</c:v>
                </c:pt>
                <c:pt idx="5">
                  <c:v>9.7999999999999997E-3</c:v>
                </c:pt>
                <c:pt idx="6">
                  <c:v>2.8199999999999999E-2</c:v>
                </c:pt>
                <c:pt idx="7">
                  <c:v>5.0299999999999997E-2</c:v>
                </c:pt>
                <c:pt idx="8">
                  <c:v>5.6899999999999999E-2</c:v>
                </c:pt>
                <c:pt idx="9">
                  <c:v>5.9900000000000002E-2</c:v>
                </c:pt>
                <c:pt idx="10">
                  <c:v>6.7100000000000007E-2</c:v>
                </c:pt>
                <c:pt idx="11">
                  <c:v>7.2999999999999995E-2</c:v>
                </c:pt>
                <c:pt idx="12">
                  <c:v>7.7100000000000002E-2</c:v>
                </c:pt>
                <c:pt idx="13">
                  <c:v>7.6799999999999993E-2</c:v>
                </c:pt>
                <c:pt idx="14">
                  <c:v>7.6999999999999999E-2</c:v>
                </c:pt>
                <c:pt idx="15">
                  <c:v>7.7499999999999999E-2</c:v>
                </c:pt>
                <c:pt idx="16">
                  <c:v>7.9399999999999998E-2</c:v>
                </c:pt>
                <c:pt idx="17">
                  <c:v>7.6399999999999996E-2</c:v>
                </c:pt>
                <c:pt idx="18">
                  <c:v>5.8900000000000001E-2</c:v>
                </c:pt>
                <c:pt idx="19">
                  <c:v>4.3200000000000002E-2</c:v>
                </c:pt>
                <c:pt idx="20">
                  <c:v>3.1E-2</c:v>
                </c:pt>
                <c:pt idx="21">
                  <c:v>2.1399999999999999E-2</c:v>
                </c:pt>
                <c:pt idx="22">
                  <c:v>1.37E-2</c:v>
                </c:pt>
                <c:pt idx="23">
                  <c:v>7.4999999999999997E-3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F37-4778-BB4F-99550A2F28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82'!$G$4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82'!$F$5:$F$16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3B8-44B8-945B-6906121F3EFB}"/>
            </c:ext>
          </c:extLst>
        </c:ser>
        <c:ser>
          <c:idx val="1"/>
          <c:order val="1"/>
          <c:tx>
            <c:strRef>
              <c:f>'PCS 82'!$H$4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82'!$F$5:$F$16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82'!$H$5:$H$16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1.1399999999999999</c:v>
                </c:pt>
                <c:pt idx="2">
                  <c:v>1.1399999999999999</c:v>
                </c:pt>
                <c:pt idx="3">
                  <c:v>1.07</c:v>
                </c:pt>
                <c:pt idx="4">
                  <c:v>0.96</c:v>
                </c:pt>
                <c:pt idx="5">
                  <c:v>0.91</c:v>
                </c:pt>
                <c:pt idx="6">
                  <c:v>0.87</c:v>
                </c:pt>
                <c:pt idx="7">
                  <c:v>0.93</c:v>
                </c:pt>
                <c:pt idx="8">
                  <c:v>0.92</c:v>
                </c:pt>
                <c:pt idx="9">
                  <c:v>0.98</c:v>
                </c:pt>
                <c:pt idx="10">
                  <c:v>1.02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6E-4E65-B0D1-DAA37C5C57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84'!$B$5:$B$27</c:f>
              <c:numCache>
                <c:formatCode>0.00%</c:formatCode>
                <c:ptCount val="23"/>
                <c:pt idx="0">
                  <c:v>5.8630872483221479E-3</c:v>
                </c:pt>
                <c:pt idx="1">
                  <c:v>4.4496644295302021E-3</c:v>
                </c:pt>
                <c:pt idx="2">
                  <c:v>4.3973154362416103E-3</c:v>
                </c:pt>
                <c:pt idx="3">
                  <c:v>3.1932885906040273E-3</c:v>
                </c:pt>
                <c:pt idx="4">
                  <c:v>5.287248322147651E-3</c:v>
                </c:pt>
                <c:pt idx="5">
                  <c:v>1.1150335570469797E-2</c:v>
                </c:pt>
                <c:pt idx="6">
                  <c:v>2.3818791946308725E-2</c:v>
                </c:pt>
                <c:pt idx="7">
                  <c:v>3.031006711409396E-2</c:v>
                </c:pt>
                <c:pt idx="8">
                  <c:v>2.9158389261744966E-2</c:v>
                </c:pt>
                <c:pt idx="9">
                  <c:v>2.7169127516778524E-2</c:v>
                </c:pt>
                <c:pt idx="10">
                  <c:v>2.8582550335570469E-2</c:v>
                </c:pt>
                <c:pt idx="11">
                  <c:v>3.0100671140939596E-2</c:v>
                </c:pt>
                <c:pt idx="12">
                  <c:v>3.2089932885906038E-2</c:v>
                </c:pt>
                <c:pt idx="13">
                  <c:v>3.2404026845637583E-2</c:v>
                </c:pt>
                <c:pt idx="14">
                  <c:v>3.4602684563758389E-2</c:v>
                </c:pt>
                <c:pt idx="15">
                  <c:v>3.6906040268456376E-2</c:v>
                </c:pt>
                <c:pt idx="16">
                  <c:v>3.9261744966442955E-2</c:v>
                </c:pt>
                <c:pt idx="17">
                  <c:v>3.8738255033557045E-2</c:v>
                </c:pt>
                <c:pt idx="18">
                  <c:v>2.7902013422818794E-2</c:v>
                </c:pt>
                <c:pt idx="19">
                  <c:v>2.2353020134228189E-2</c:v>
                </c:pt>
                <c:pt idx="20">
                  <c:v>1.8688590604026847E-2</c:v>
                </c:pt>
                <c:pt idx="21">
                  <c:v>1.5861744966442954E-2</c:v>
                </c:pt>
                <c:pt idx="22">
                  <c:v>1.2249664429530202E-2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7A9-4628-90D8-EFFA4D392C0C}"/>
            </c:ext>
          </c:extLst>
        </c:ser>
        <c:ser>
          <c:idx val="1"/>
          <c:order val="1"/>
          <c:tx>
            <c:strRef>
              <c:f>'PCS 84'!$C$4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84'!$C$5:$C$27</c:f>
              <c:numCache>
                <c:formatCode>0.00%</c:formatCode>
                <c:ptCount val="23"/>
                <c:pt idx="0">
                  <c:v>5.813422818791947E-3</c:v>
                </c:pt>
                <c:pt idx="1">
                  <c:v>3.8120805369127519E-3</c:v>
                </c:pt>
                <c:pt idx="2">
                  <c:v>3.0973154362416108E-3</c:v>
                </c:pt>
                <c:pt idx="3">
                  <c:v>2.3825503355704696E-3</c:v>
                </c:pt>
                <c:pt idx="4">
                  <c:v>3.5738255033557049E-3</c:v>
                </c:pt>
                <c:pt idx="5">
                  <c:v>7.4812080536912741E-3</c:v>
                </c:pt>
                <c:pt idx="6">
                  <c:v>1.9489261744966443E-2</c:v>
                </c:pt>
                <c:pt idx="7">
                  <c:v>2.8733557046979864E-2</c:v>
                </c:pt>
                <c:pt idx="8">
                  <c:v>2.8781208053691276E-2</c:v>
                </c:pt>
                <c:pt idx="9">
                  <c:v>2.654161073825503E-2</c:v>
                </c:pt>
                <c:pt idx="10">
                  <c:v>2.7685234899328857E-2</c:v>
                </c:pt>
                <c:pt idx="11">
                  <c:v>2.9591275167785237E-2</c:v>
                </c:pt>
                <c:pt idx="12">
                  <c:v>3.1068456375838924E-2</c:v>
                </c:pt>
                <c:pt idx="13">
                  <c:v>3.1259060402684564E-2</c:v>
                </c:pt>
                <c:pt idx="14">
                  <c:v>3.2355033557046983E-2</c:v>
                </c:pt>
                <c:pt idx="15">
                  <c:v>3.2116778523489938E-2</c:v>
                </c:pt>
                <c:pt idx="16">
                  <c:v>3.0163087248322146E-2</c:v>
                </c:pt>
                <c:pt idx="17">
                  <c:v>2.9591275167785237E-2</c:v>
                </c:pt>
                <c:pt idx="18">
                  <c:v>2.7542281879194632E-2</c:v>
                </c:pt>
                <c:pt idx="19">
                  <c:v>2.2062416107382552E-2</c:v>
                </c:pt>
                <c:pt idx="20">
                  <c:v>1.8107382550335571E-2</c:v>
                </c:pt>
                <c:pt idx="21">
                  <c:v>1.4628859060402684E-2</c:v>
                </c:pt>
                <c:pt idx="22">
                  <c:v>1.1769798657718121E-2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7A9-4628-90D8-EFFA4D392C0C}"/>
            </c:ext>
          </c:extLst>
        </c:ser>
        <c:ser>
          <c:idx val="2"/>
          <c:order val="2"/>
          <c:tx>
            <c:strRef>
              <c:f>'PCS 84'!$D$4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84'!$D$5:$D$27</c:f>
              <c:numCache>
                <c:formatCode>0.00%</c:formatCode>
                <c:ptCount val="23"/>
                <c:pt idx="0">
                  <c:v>1.17E-2</c:v>
                </c:pt>
                <c:pt idx="1">
                  <c:v>8.3000000000000001E-3</c:v>
                </c:pt>
                <c:pt idx="2">
                  <c:v>7.4999999999999997E-3</c:v>
                </c:pt>
                <c:pt idx="3">
                  <c:v>5.5999999999999999E-3</c:v>
                </c:pt>
                <c:pt idx="4">
                  <c:v>8.8000000000000005E-3</c:v>
                </c:pt>
                <c:pt idx="5">
                  <c:v>1.8700000000000001E-2</c:v>
                </c:pt>
                <c:pt idx="6">
                  <c:v>4.3299999999999998E-2</c:v>
                </c:pt>
                <c:pt idx="7">
                  <c:v>5.8999999999999997E-2</c:v>
                </c:pt>
                <c:pt idx="8">
                  <c:v>5.79E-2</c:v>
                </c:pt>
                <c:pt idx="9">
                  <c:v>5.3699999999999998E-2</c:v>
                </c:pt>
                <c:pt idx="10">
                  <c:v>5.62E-2</c:v>
                </c:pt>
                <c:pt idx="11">
                  <c:v>5.9700000000000003E-2</c:v>
                </c:pt>
                <c:pt idx="12">
                  <c:v>6.3100000000000003E-2</c:v>
                </c:pt>
                <c:pt idx="13">
                  <c:v>6.3700000000000007E-2</c:v>
                </c:pt>
                <c:pt idx="14">
                  <c:v>6.7000000000000004E-2</c:v>
                </c:pt>
                <c:pt idx="15">
                  <c:v>6.9000000000000006E-2</c:v>
                </c:pt>
                <c:pt idx="16">
                  <c:v>6.9500000000000006E-2</c:v>
                </c:pt>
                <c:pt idx="17">
                  <c:v>6.83E-2</c:v>
                </c:pt>
                <c:pt idx="18">
                  <c:v>5.5399999999999998E-2</c:v>
                </c:pt>
                <c:pt idx="19">
                  <c:v>4.4400000000000002E-2</c:v>
                </c:pt>
                <c:pt idx="20">
                  <c:v>3.6799999999999999E-2</c:v>
                </c:pt>
                <c:pt idx="21">
                  <c:v>3.0499999999999999E-2</c:v>
                </c:pt>
                <c:pt idx="22">
                  <c:v>2.4E-2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7A9-4628-90D8-EFFA4D392C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63492832626690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84'!$G$4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84'!$F$5:$F$16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B1A-4E59-B30E-617E45AE04D3}"/>
            </c:ext>
          </c:extLst>
        </c:ser>
        <c:ser>
          <c:idx val="1"/>
          <c:order val="1"/>
          <c:tx>
            <c:strRef>
              <c:f>'PCS 84'!$H$4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84'!$F$5:$F$16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84'!$H$5:$H$16</c:f>
              <c:numCache>
                <c:formatCode>General</c:formatCode>
                <c:ptCount val="12"/>
                <c:pt idx="0">
                  <c:v>0.91</c:v>
                </c:pt>
                <c:pt idx="1">
                  <c:v>1</c:v>
                </c:pt>
                <c:pt idx="2">
                  <c:v>1.05</c:v>
                </c:pt>
                <c:pt idx="3">
                  <c:v>1.04</c:v>
                </c:pt>
                <c:pt idx="4">
                  <c:v>1.01</c:v>
                </c:pt>
                <c:pt idx="5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03-434C-B430-4D48C13FB5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92'!$B$4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92'!$B$5:$B$28</c:f>
              <c:numCache>
                <c:formatCode>0.00%</c:formatCode>
                <c:ptCount val="24"/>
                <c:pt idx="0">
                  <c:v>2.3067961165048542E-3</c:v>
                </c:pt>
                <c:pt idx="1">
                  <c:v>1.4866019417475727E-3</c:v>
                </c:pt>
                <c:pt idx="2">
                  <c:v>1.1790291262135922E-3</c:v>
                </c:pt>
                <c:pt idx="3">
                  <c:v>7.176699029126214E-4</c:v>
                </c:pt>
                <c:pt idx="4">
                  <c:v>1.0252427184466021E-3</c:v>
                </c:pt>
                <c:pt idx="5">
                  <c:v>2.9219417475728161E-3</c:v>
                </c:pt>
                <c:pt idx="6">
                  <c:v>8.4069902912621373E-3</c:v>
                </c:pt>
                <c:pt idx="7">
                  <c:v>1.8608155339805824E-2</c:v>
                </c:pt>
                <c:pt idx="8">
                  <c:v>2.5067184466019417E-2</c:v>
                </c:pt>
                <c:pt idx="9">
                  <c:v>2.7322718446601939E-2</c:v>
                </c:pt>
                <c:pt idx="10">
                  <c:v>3.2397669902912624E-2</c:v>
                </c:pt>
                <c:pt idx="11">
                  <c:v>3.6293592233009708E-2</c:v>
                </c:pt>
                <c:pt idx="12">
                  <c:v>3.9471844660194176E-2</c:v>
                </c:pt>
                <c:pt idx="13">
                  <c:v>3.9369320388349512E-2</c:v>
                </c:pt>
                <c:pt idx="14">
                  <c:v>4.0804660194174759E-2</c:v>
                </c:pt>
                <c:pt idx="15">
                  <c:v>4.4187961165048542E-2</c:v>
                </c:pt>
                <c:pt idx="16">
                  <c:v>4.5469514563106793E-2</c:v>
                </c:pt>
                <c:pt idx="17">
                  <c:v>4.3931650485436895E-2</c:v>
                </c:pt>
                <c:pt idx="18">
                  <c:v>3.1987572815533979E-2</c:v>
                </c:pt>
                <c:pt idx="19">
                  <c:v>2.2965436893203885E-2</c:v>
                </c:pt>
                <c:pt idx="20">
                  <c:v>1.9120776699029125E-2</c:v>
                </c:pt>
                <c:pt idx="21">
                  <c:v>1.3943300970873785E-2</c:v>
                </c:pt>
                <c:pt idx="22">
                  <c:v>9.0221359223300983E-3</c:v>
                </c:pt>
                <c:pt idx="23">
                  <c:v>4.7161165048543686E-3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89-447C-9823-A66FED5FEC13}"/>
            </c:ext>
          </c:extLst>
        </c:ser>
        <c:ser>
          <c:idx val="1"/>
          <c:order val="1"/>
          <c:tx>
            <c:strRef>
              <c:f>'PCS 92'!$C$4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92'!$C$5:$C$28</c:f>
              <c:numCache>
                <c:formatCode>0.00%</c:formatCode>
                <c:ptCount val="24"/>
                <c:pt idx="0">
                  <c:v>1.4133980582524269E-3</c:v>
                </c:pt>
                <c:pt idx="1">
                  <c:v>8.7728155339805822E-4</c:v>
                </c:pt>
                <c:pt idx="2">
                  <c:v>7.3106796116504855E-4</c:v>
                </c:pt>
                <c:pt idx="3">
                  <c:v>7.3106796116504855E-4</c:v>
                </c:pt>
                <c:pt idx="4">
                  <c:v>1.6570873786407765E-3</c:v>
                </c:pt>
                <c:pt idx="5">
                  <c:v>5.6535922330097077E-3</c:v>
                </c:pt>
                <c:pt idx="6">
                  <c:v>1.8715339805825241E-2</c:v>
                </c:pt>
                <c:pt idx="7">
                  <c:v>3.4067766990291265E-2</c:v>
                </c:pt>
                <c:pt idx="8">
                  <c:v>3.9282718446601944E-2</c:v>
                </c:pt>
                <c:pt idx="9">
                  <c:v>3.6797087378640778E-2</c:v>
                </c:pt>
                <c:pt idx="10">
                  <c:v>3.5286213592233016E-2</c:v>
                </c:pt>
                <c:pt idx="11">
                  <c:v>3.6504660194174754E-2</c:v>
                </c:pt>
                <c:pt idx="12">
                  <c:v>3.6358446601941749E-2</c:v>
                </c:pt>
                <c:pt idx="13">
                  <c:v>3.4701359223300969E-2</c:v>
                </c:pt>
                <c:pt idx="14">
                  <c:v>3.3434174757281554E-2</c:v>
                </c:pt>
                <c:pt idx="15">
                  <c:v>3.2605631067961167E-2</c:v>
                </c:pt>
                <c:pt idx="16">
                  <c:v>3.167961165048544E-2</c:v>
                </c:pt>
                <c:pt idx="17">
                  <c:v>3.1533398058252421E-2</c:v>
                </c:pt>
                <c:pt idx="18">
                  <c:v>2.5148737864077671E-2</c:v>
                </c:pt>
                <c:pt idx="19">
                  <c:v>1.8276699029126212E-2</c:v>
                </c:pt>
                <c:pt idx="20">
                  <c:v>1.3256699029126212E-2</c:v>
                </c:pt>
                <c:pt idx="21">
                  <c:v>9.8450485436893196E-3</c:v>
                </c:pt>
                <c:pt idx="22">
                  <c:v>5.9460194174757288E-3</c:v>
                </c:pt>
                <c:pt idx="23">
                  <c:v>2.8267961165048539E-3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89-447C-9823-A66FED5FEC13}"/>
            </c:ext>
          </c:extLst>
        </c:ser>
        <c:ser>
          <c:idx val="2"/>
          <c:order val="2"/>
          <c:tx>
            <c:strRef>
              <c:f>'PCS 92'!$D$4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92'!$D$5:$D$28</c:f>
              <c:numCache>
                <c:formatCode>0.00%</c:formatCode>
                <c:ptCount val="24"/>
                <c:pt idx="0">
                  <c:v>3.7000000000000002E-3</c:v>
                </c:pt>
                <c:pt idx="1">
                  <c:v>2.3999999999999998E-3</c:v>
                </c:pt>
                <c:pt idx="2">
                  <c:v>1.9E-3</c:v>
                </c:pt>
                <c:pt idx="3">
                  <c:v>1.5E-3</c:v>
                </c:pt>
                <c:pt idx="4">
                  <c:v>2.7000000000000001E-3</c:v>
                </c:pt>
                <c:pt idx="5">
                  <c:v>8.6E-3</c:v>
                </c:pt>
                <c:pt idx="6">
                  <c:v>2.7199999999999998E-2</c:v>
                </c:pt>
                <c:pt idx="7">
                  <c:v>5.2699999999999997E-2</c:v>
                </c:pt>
                <c:pt idx="8">
                  <c:v>6.4399999999999999E-2</c:v>
                </c:pt>
                <c:pt idx="9">
                  <c:v>6.4100000000000004E-2</c:v>
                </c:pt>
                <c:pt idx="10">
                  <c:v>6.7699999999999996E-2</c:v>
                </c:pt>
                <c:pt idx="11">
                  <c:v>7.2800000000000004E-2</c:v>
                </c:pt>
                <c:pt idx="12">
                  <c:v>7.5899999999999995E-2</c:v>
                </c:pt>
                <c:pt idx="13">
                  <c:v>7.4099999999999999E-2</c:v>
                </c:pt>
                <c:pt idx="14">
                  <c:v>7.4200000000000002E-2</c:v>
                </c:pt>
                <c:pt idx="15">
                  <c:v>7.6799999999999993E-2</c:v>
                </c:pt>
                <c:pt idx="16">
                  <c:v>7.7100000000000002E-2</c:v>
                </c:pt>
                <c:pt idx="17">
                  <c:v>7.5399999999999995E-2</c:v>
                </c:pt>
                <c:pt idx="18">
                  <c:v>5.7099999999999998E-2</c:v>
                </c:pt>
                <c:pt idx="19">
                  <c:v>4.1200000000000001E-2</c:v>
                </c:pt>
                <c:pt idx="20">
                  <c:v>3.2399999999999998E-2</c:v>
                </c:pt>
                <c:pt idx="21">
                  <c:v>2.3800000000000002E-2</c:v>
                </c:pt>
                <c:pt idx="22">
                  <c:v>1.4999999999999999E-2</c:v>
                </c:pt>
                <c:pt idx="23">
                  <c:v>7.4999999999999997E-3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A89-447C-9823-A66FED5FEC1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4880896"/>
        <c:axId val="75071488"/>
      </c:lineChart>
      <c:catAx>
        <c:axId val="7488089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5071488"/>
        <c:crosses val="autoZero"/>
        <c:auto val="1"/>
        <c:lblAlgn val="ctr"/>
        <c:lblOffset val="100"/>
        <c:noMultiLvlLbl val="0"/>
      </c:catAx>
      <c:valAx>
        <c:axId val="75071488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7488089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22" l="0.25" r="0.25" t="0.75000000000000222" header="0.30000000000000032" footer="0.30000000000000032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84"/>
          <c:w val="0.81524141593508936"/>
          <c:h val="0.47196940795718639"/>
        </c:manualLayout>
      </c:layout>
      <c:lineChart>
        <c:grouping val="standard"/>
        <c:varyColors val="0"/>
        <c:ser>
          <c:idx val="0"/>
          <c:order val="0"/>
          <c:cat>
            <c:strRef>
              <c:f>'PCS 92'!$F$5:$F$16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37E-4904-93D8-F7A8E28C24D3}"/>
            </c:ext>
          </c:extLst>
        </c:ser>
        <c:ser>
          <c:idx val="1"/>
          <c:order val="1"/>
          <c:cat>
            <c:strRef>
              <c:f>'PCS 92'!$F$5:$F$16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92'!$H$5:$H$16</c:f>
              <c:numCache>
                <c:formatCode>General</c:formatCode>
                <c:ptCount val="12"/>
                <c:pt idx="1">
                  <c:v>1.27</c:v>
                </c:pt>
                <c:pt idx="2">
                  <c:v>1.25</c:v>
                </c:pt>
                <c:pt idx="3">
                  <c:v>1.1599999999999999</c:v>
                </c:pt>
                <c:pt idx="4">
                  <c:v>0.98</c:v>
                </c:pt>
                <c:pt idx="5">
                  <c:v>0.9</c:v>
                </c:pt>
                <c:pt idx="6">
                  <c:v>0.85</c:v>
                </c:pt>
                <c:pt idx="7">
                  <c:v>0.88</c:v>
                </c:pt>
                <c:pt idx="8">
                  <c:v>0.85</c:v>
                </c:pt>
                <c:pt idx="9">
                  <c:v>1.03</c:v>
                </c:pt>
                <c:pt idx="10">
                  <c:v>1.02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349-44F9-B9B3-B16939CE46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2055552"/>
        <c:axId val="82057472"/>
      </c:lineChart>
      <c:catAx>
        <c:axId val="82055552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82057472"/>
        <c:crosses val="autoZero"/>
        <c:auto val="1"/>
        <c:lblAlgn val="ctr"/>
        <c:lblOffset val="100"/>
        <c:noMultiLvlLbl val="0"/>
      </c:catAx>
      <c:valAx>
        <c:axId val="82057472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82055552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55" l="0.70000000000000062" r="0.70000000000000062" t="0.75000000000000255" header="0.30000000000000032" footer="0.30000000000000032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8'!$B$4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8'!$B$5:$B$28</c:f>
              <c:numCache>
                <c:formatCode>0.00%</c:formatCode>
                <c:ptCount val="24"/>
                <c:pt idx="0">
                  <c:v>9.5499999999999995E-3</c:v>
                </c:pt>
                <c:pt idx="1">
                  <c:v>5.1500000000000001E-3</c:v>
                </c:pt>
                <c:pt idx="2">
                  <c:v>3.1499999999999996E-3</c:v>
                </c:pt>
                <c:pt idx="3">
                  <c:v>1.9499999999999999E-3</c:v>
                </c:pt>
                <c:pt idx="4">
                  <c:v>1.6999999999999999E-3</c:v>
                </c:pt>
                <c:pt idx="5">
                  <c:v>2.7499999999999998E-3</c:v>
                </c:pt>
                <c:pt idx="6">
                  <c:v>5.4999999999999997E-3</c:v>
                </c:pt>
                <c:pt idx="7">
                  <c:v>1.125E-2</c:v>
                </c:pt>
                <c:pt idx="8">
                  <c:v>1.8100000000000002E-2</c:v>
                </c:pt>
                <c:pt idx="9">
                  <c:v>2.4049999999999998E-2</c:v>
                </c:pt>
                <c:pt idx="10">
                  <c:v>2.7550000000000002E-2</c:v>
                </c:pt>
                <c:pt idx="11">
                  <c:v>2.8549999999999996E-2</c:v>
                </c:pt>
                <c:pt idx="12">
                  <c:v>2.845E-2</c:v>
                </c:pt>
                <c:pt idx="13">
                  <c:v>2.9950000000000004E-2</c:v>
                </c:pt>
                <c:pt idx="14">
                  <c:v>3.2899999999999999E-2</c:v>
                </c:pt>
                <c:pt idx="15">
                  <c:v>3.6450000000000003E-2</c:v>
                </c:pt>
                <c:pt idx="16">
                  <c:v>3.9E-2</c:v>
                </c:pt>
                <c:pt idx="17">
                  <c:v>3.7749999999999999E-2</c:v>
                </c:pt>
                <c:pt idx="18">
                  <c:v>3.4500000000000003E-2</c:v>
                </c:pt>
                <c:pt idx="19">
                  <c:v>2.9150000000000002E-2</c:v>
                </c:pt>
                <c:pt idx="20">
                  <c:v>2.5349999999999998E-2</c:v>
                </c:pt>
                <c:pt idx="21">
                  <c:v>2.6550000000000001E-2</c:v>
                </c:pt>
                <c:pt idx="22">
                  <c:v>2.41E-2</c:v>
                </c:pt>
                <c:pt idx="23">
                  <c:v>1.6650000000000002E-2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CD9-4A39-A171-DAFAB317EA57}"/>
            </c:ext>
          </c:extLst>
        </c:ser>
        <c:ser>
          <c:idx val="1"/>
          <c:order val="1"/>
          <c:tx>
            <c:strRef>
              <c:f>'PCS 8'!$C$4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8'!$C$5:$C$28</c:f>
              <c:numCache>
                <c:formatCode>0.00%</c:formatCode>
                <c:ptCount val="24"/>
                <c:pt idx="0">
                  <c:v>4.5500000000000002E-3</c:v>
                </c:pt>
                <c:pt idx="1">
                  <c:v>2.65E-3</c:v>
                </c:pt>
                <c:pt idx="2">
                  <c:v>1.65E-3</c:v>
                </c:pt>
                <c:pt idx="3">
                  <c:v>1.0499999999999999E-3</c:v>
                </c:pt>
                <c:pt idx="4">
                  <c:v>1.1999999999999999E-3</c:v>
                </c:pt>
                <c:pt idx="5">
                  <c:v>3.1499999999999996E-3</c:v>
                </c:pt>
                <c:pt idx="6">
                  <c:v>1.025E-2</c:v>
                </c:pt>
                <c:pt idx="7">
                  <c:v>2.2950000000000002E-2</c:v>
                </c:pt>
                <c:pt idx="8">
                  <c:v>3.2899999999999999E-2</c:v>
                </c:pt>
                <c:pt idx="9">
                  <c:v>3.56E-2</c:v>
                </c:pt>
                <c:pt idx="10">
                  <c:v>3.5400000000000001E-2</c:v>
                </c:pt>
                <c:pt idx="11">
                  <c:v>3.5200000000000002E-2</c:v>
                </c:pt>
                <c:pt idx="12">
                  <c:v>3.5000000000000003E-2</c:v>
                </c:pt>
                <c:pt idx="13">
                  <c:v>3.4099999999999998E-2</c:v>
                </c:pt>
                <c:pt idx="14">
                  <c:v>3.2750000000000001E-2</c:v>
                </c:pt>
                <c:pt idx="15">
                  <c:v>3.2849999999999997E-2</c:v>
                </c:pt>
                <c:pt idx="16">
                  <c:v>3.3099999999999997E-2</c:v>
                </c:pt>
                <c:pt idx="17">
                  <c:v>3.27E-2</c:v>
                </c:pt>
                <c:pt idx="18">
                  <c:v>2.9700000000000004E-2</c:v>
                </c:pt>
                <c:pt idx="19">
                  <c:v>2.6100000000000005E-2</c:v>
                </c:pt>
                <c:pt idx="20">
                  <c:v>2.1550000000000003E-2</c:v>
                </c:pt>
                <c:pt idx="21">
                  <c:v>1.585E-2</c:v>
                </c:pt>
                <c:pt idx="22">
                  <c:v>1.1950000000000001E-2</c:v>
                </c:pt>
                <c:pt idx="23">
                  <c:v>7.7499999999999999E-3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CD9-4A39-A171-DAFAB317EA57}"/>
            </c:ext>
          </c:extLst>
        </c:ser>
        <c:ser>
          <c:idx val="2"/>
          <c:order val="2"/>
          <c:tx>
            <c:strRef>
              <c:f>'PCS 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8'!$D$5:$D$28</c:f>
              <c:numCache>
                <c:formatCode>0.00%</c:formatCode>
                <c:ptCount val="24"/>
                <c:pt idx="0">
                  <c:v>1.41E-2</c:v>
                </c:pt>
                <c:pt idx="1">
                  <c:v>7.7999999999999996E-3</c:v>
                </c:pt>
                <c:pt idx="2">
                  <c:v>4.7999999999999996E-3</c:v>
                </c:pt>
                <c:pt idx="3">
                  <c:v>3.0000000000000001E-3</c:v>
                </c:pt>
                <c:pt idx="4">
                  <c:v>2.8999999999999998E-3</c:v>
                </c:pt>
                <c:pt idx="5">
                  <c:v>5.8999999999999999E-3</c:v>
                </c:pt>
                <c:pt idx="6">
                  <c:v>1.5699999999999999E-2</c:v>
                </c:pt>
                <c:pt idx="7">
                  <c:v>3.4200000000000001E-2</c:v>
                </c:pt>
                <c:pt idx="8">
                  <c:v>5.0999999999999997E-2</c:v>
                </c:pt>
                <c:pt idx="9">
                  <c:v>5.96E-2</c:v>
                </c:pt>
                <c:pt idx="10">
                  <c:v>6.3E-2</c:v>
                </c:pt>
                <c:pt idx="11">
                  <c:v>6.3700000000000007E-2</c:v>
                </c:pt>
                <c:pt idx="12">
                  <c:v>6.3399999999999998E-2</c:v>
                </c:pt>
                <c:pt idx="13">
                  <c:v>6.4000000000000001E-2</c:v>
                </c:pt>
                <c:pt idx="14">
                  <c:v>6.5600000000000006E-2</c:v>
                </c:pt>
                <c:pt idx="15">
                  <c:v>6.93E-2</c:v>
                </c:pt>
                <c:pt idx="16">
                  <c:v>7.2099999999999997E-2</c:v>
                </c:pt>
                <c:pt idx="17">
                  <c:v>7.0499999999999993E-2</c:v>
                </c:pt>
                <c:pt idx="18">
                  <c:v>6.4199999999999993E-2</c:v>
                </c:pt>
                <c:pt idx="19">
                  <c:v>5.5300000000000002E-2</c:v>
                </c:pt>
                <c:pt idx="20">
                  <c:v>4.6899999999999997E-2</c:v>
                </c:pt>
                <c:pt idx="21">
                  <c:v>4.24E-2</c:v>
                </c:pt>
                <c:pt idx="22">
                  <c:v>3.61E-2</c:v>
                </c:pt>
                <c:pt idx="23">
                  <c:v>2.4400000000000002E-2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CD9-4A39-A171-DAFAB317EA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93'!$B$4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93'!$B$5:$B$28</c:f>
              <c:numCache>
                <c:formatCode>0.00%</c:formatCode>
                <c:ptCount val="24"/>
                <c:pt idx="0">
                  <c:v>2.7992882562277578E-3</c:v>
                </c:pt>
                <c:pt idx="1">
                  <c:v>1.6697508896797151E-3</c:v>
                </c:pt>
                <c:pt idx="2">
                  <c:v>1.3750889679715302E-3</c:v>
                </c:pt>
                <c:pt idx="3">
                  <c:v>8.3487544483985755E-4</c:v>
                </c:pt>
                <c:pt idx="4">
                  <c:v>1.325978647686833E-3</c:v>
                </c:pt>
                <c:pt idx="5">
                  <c:v>3.192170818505338E-3</c:v>
                </c:pt>
                <c:pt idx="6">
                  <c:v>8.3978647686832747E-3</c:v>
                </c:pt>
                <c:pt idx="7">
                  <c:v>1.5273309608540925E-2</c:v>
                </c:pt>
                <c:pt idx="8">
                  <c:v>1.96932384341637E-2</c:v>
                </c:pt>
                <c:pt idx="9">
                  <c:v>2.3327402135231316E-2</c:v>
                </c:pt>
                <c:pt idx="10">
                  <c:v>2.8631316725978646E-2</c:v>
                </c:pt>
                <c:pt idx="11">
                  <c:v>3.3247686832740216E-2</c:v>
                </c:pt>
                <c:pt idx="12">
                  <c:v>3.6194306049822066E-2</c:v>
                </c:pt>
                <c:pt idx="13">
                  <c:v>3.6832740213523132E-2</c:v>
                </c:pt>
                <c:pt idx="14">
                  <c:v>3.8551601423487541E-2</c:v>
                </c:pt>
                <c:pt idx="15">
                  <c:v>4.2431316725978656E-2</c:v>
                </c:pt>
                <c:pt idx="16">
                  <c:v>4.3855516014234881E-2</c:v>
                </c:pt>
                <c:pt idx="17">
                  <c:v>4.3560854092526691E-2</c:v>
                </c:pt>
                <c:pt idx="18">
                  <c:v>3.6046975088967974E-2</c:v>
                </c:pt>
                <c:pt idx="19">
                  <c:v>2.4162277580071174E-2</c:v>
                </c:pt>
                <c:pt idx="20">
                  <c:v>1.8318149466192171E-2</c:v>
                </c:pt>
                <c:pt idx="21">
                  <c:v>1.5224199288256229E-2</c:v>
                </c:pt>
                <c:pt idx="22">
                  <c:v>1.0558718861209964E-2</c:v>
                </c:pt>
                <c:pt idx="23">
                  <c:v>5.5494661921708186E-3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680-4A81-B6B3-AD32F31B5942}"/>
            </c:ext>
          </c:extLst>
        </c:ser>
        <c:ser>
          <c:idx val="1"/>
          <c:order val="1"/>
          <c:tx>
            <c:strRef>
              <c:f>'PCS 93'!$C$4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93'!$C$5:$C$28</c:f>
              <c:numCache>
                <c:formatCode>0.00%</c:formatCode>
                <c:ptCount val="24"/>
                <c:pt idx="0">
                  <c:v>1.8320284697508895E-3</c:v>
                </c:pt>
                <c:pt idx="1">
                  <c:v>1.2213523131672599E-3</c:v>
                </c:pt>
                <c:pt idx="2">
                  <c:v>1.0177935943060498E-3</c:v>
                </c:pt>
                <c:pt idx="3">
                  <c:v>9.669039145907474E-4</c:v>
                </c:pt>
                <c:pt idx="4">
                  <c:v>2.0355871886120996E-3</c:v>
                </c:pt>
                <c:pt idx="5">
                  <c:v>7.4807829181494654E-3</c:v>
                </c:pt>
                <c:pt idx="6">
                  <c:v>2.1424555160142349E-2</c:v>
                </c:pt>
                <c:pt idx="7">
                  <c:v>3.8218149466192175E-2</c:v>
                </c:pt>
                <c:pt idx="8">
                  <c:v>4.2594661921708181E-2</c:v>
                </c:pt>
                <c:pt idx="9">
                  <c:v>3.7353024911032033E-2</c:v>
                </c:pt>
                <c:pt idx="10">
                  <c:v>3.5215658362989323E-2</c:v>
                </c:pt>
                <c:pt idx="11">
                  <c:v>3.6640569395017787E-2</c:v>
                </c:pt>
                <c:pt idx="12">
                  <c:v>3.730213523131673E-2</c:v>
                </c:pt>
                <c:pt idx="13">
                  <c:v>3.6437010676156581E-2</c:v>
                </c:pt>
                <c:pt idx="14">
                  <c:v>3.5877224199288252E-2</c:v>
                </c:pt>
                <c:pt idx="15">
                  <c:v>3.4401423487544484E-2</c:v>
                </c:pt>
                <c:pt idx="16">
                  <c:v>3.2365836298932388E-2</c:v>
                </c:pt>
                <c:pt idx="17">
                  <c:v>3.1093594306049823E-2</c:v>
                </c:pt>
                <c:pt idx="18">
                  <c:v>2.5699288256227762E-2</c:v>
                </c:pt>
                <c:pt idx="19">
                  <c:v>1.8422064056939504E-2</c:v>
                </c:pt>
                <c:pt idx="20">
                  <c:v>1.2569750889679715E-2</c:v>
                </c:pt>
                <c:pt idx="21">
                  <c:v>9.3637010676156582E-3</c:v>
                </c:pt>
                <c:pt idx="22">
                  <c:v>6.1576512455516017E-3</c:v>
                </c:pt>
                <c:pt idx="23">
                  <c:v>3.2569395017793597E-3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680-4A81-B6B3-AD32F31B5942}"/>
            </c:ext>
          </c:extLst>
        </c:ser>
        <c:ser>
          <c:idx val="2"/>
          <c:order val="2"/>
          <c:tx>
            <c:strRef>
              <c:f>'PCS 93'!$D$4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93'!$D$5:$D$28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2.8999999999999998E-3</c:v>
                </c:pt>
                <c:pt idx="2">
                  <c:v>2.3999999999999998E-3</c:v>
                </c:pt>
                <c:pt idx="3">
                  <c:v>1.8E-3</c:v>
                </c:pt>
                <c:pt idx="4">
                  <c:v>3.3999999999999998E-3</c:v>
                </c:pt>
                <c:pt idx="5">
                  <c:v>1.0699999999999999E-2</c:v>
                </c:pt>
                <c:pt idx="6">
                  <c:v>0.03</c:v>
                </c:pt>
                <c:pt idx="7">
                  <c:v>5.3800000000000001E-2</c:v>
                </c:pt>
                <c:pt idx="8">
                  <c:v>6.2600000000000003E-2</c:v>
                </c:pt>
                <c:pt idx="9">
                  <c:v>6.08E-2</c:v>
                </c:pt>
                <c:pt idx="10">
                  <c:v>6.3899999999999998E-2</c:v>
                </c:pt>
                <c:pt idx="11">
                  <c:v>6.9900000000000004E-2</c:v>
                </c:pt>
                <c:pt idx="12">
                  <c:v>7.3499999999999996E-2</c:v>
                </c:pt>
                <c:pt idx="13">
                  <c:v>7.3200000000000001E-2</c:v>
                </c:pt>
                <c:pt idx="14">
                  <c:v>7.4399999999999994E-2</c:v>
                </c:pt>
                <c:pt idx="15">
                  <c:v>7.6700000000000004E-2</c:v>
                </c:pt>
                <c:pt idx="16">
                  <c:v>7.5999999999999998E-2</c:v>
                </c:pt>
                <c:pt idx="17">
                  <c:v>7.4499999999999997E-2</c:v>
                </c:pt>
                <c:pt idx="18">
                  <c:v>6.1600000000000002E-2</c:v>
                </c:pt>
                <c:pt idx="19">
                  <c:v>4.2500000000000003E-2</c:v>
                </c:pt>
                <c:pt idx="20">
                  <c:v>3.0800000000000001E-2</c:v>
                </c:pt>
                <c:pt idx="21">
                  <c:v>2.4500000000000001E-2</c:v>
                </c:pt>
                <c:pt idx="22">
                  <c:v>1.67E-2</c:v>
                </c:pt>
                <c:pt idx="23">
                  <c:v>8.8000000000000005E-3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680-4A81-B6B3-AD32F31B59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0565010018909"/>
          <c:y val="8.247617074181516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93'!$F$5:$F$16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DBC-4E15-99A0-D7DBAC2E80BE}"/>
            </c:ext>
          </c:extLst>
        </c:ser>
        <c:ser>
          <c:idx val="1"/>
          <c:order val="1"/>
          <c:tx>
            <c:strRef>
              <c:f>'PCS 93'!$H$4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93'!$H$5:$H$16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1.08</c:v>
                </c:pt>
                <c:pt idx="2">
                  <c:v>1.08</c:v>
                </c:pt>
                <c:pt idx="7">
                  <c:v>0.86</c:v>
                </c:pt>
                <c:pt idx="8">
                  <c:v>0.77</c:v>
                </c:pt>
                <c:pt idx="9">
                  <c:v>0.93</c:v>
                </c:pt>
                <c:pt idx="10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98-40E7-B213-8E60CD7DE3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94'!$B$4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94'!$B$5:$B$28</c:f>
              <c:numCache>
                <c:formatCode>0.00%</c:formatCode>
                <c:ptCount val="24"/>
                <c:pt idx="0">
                  <c:v>3.3776119402985074E-3</c:v>
                </c:pt>
                <c:pt idx="1">
                  <c:v>2.7298507462686569E-3</c:v>
                </c:pt>
                <c:pt idx="2">
                  <c:v>2.1746268656716423E-3</c:v>
                </c:pt>
                <c:pt idx="3">
                  <c:v>1.5731343283582088E-3</c:v>
                </c:pt>
                <c:pt idx="4">
                  <c:v>2.2208955223880595E-3</c:v>
                </c:pt>
                <c:pt idx="5">
                  <c:v>4.0716417910447765E-3</c:v>
                </c:pt>
                <c:pt idx="6">
                  <c:v>1.2723880597014925E-2</c:v>
                </c:pt>
                <c:pt idx="7">
                  <c:v>2.2532835820895523E-2</c:v>
                </c:pt>
                <c:pt idx="8">
                  <c:v>2.3643283582089551E-2</c:v>
                </c:pt>
                <c:pt idx="9">
                  <c:v>2.4753731343283583E-2</c:v>
                </c:pt>
                <c:pt idx="10">
                  <c:v>2.725223880597015E-2</c:v>
                </c:pt>
                <c:pt idx="11">
                  <c:v>2.9519402985074626E-2</c:v>
                </c:pt>
                <c:pt idx="12">
                  <c:v>3.1971641791044773E-2</c:v>
                </c:pt>
                <c:pt idx="13">
                  <c:v>3.4516417910447759E-2</c:v>
                </c:pt>
                <c:pt idx="14">
                  <c:v>3.5765671641791043E-2</c:v>
                </c:pt>
                <c:pt idx="15">
                  <c:v>3.7200000000000004E-2</c:v>
                </c:pt>
                <c:pt idx="16">
                  <c:v>3.946716417910448E-2</c:v>
                </c:pt>
                <c:pt idx="17">
                  <c:v>3.8032835820895519E-2</c:v>
                </c:pt>
                <c:pt idx="18">
                  <c:v>2.9565671641791042E-2</c:v>
                </c:pt>
                <c:pt idx="19">
                  <c:v>1.9664179104477611E-2</c:v>
                </c:pt>
                <c:pt idx="20">
                  <c:v>1.4158208955223879E-2</c:v>
                </c:pt>
                <c:pt idx="21">
                  <c:v>1.1243283582089552E-2</c:v>
                </c:pt>
                <c:pt idx="22">
                  <c:v>8.8373134328358204E-3</c:v>
                </c:pt>
                <c:pt idx="23">
                  <c:v>5.6910447761194033E-3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35A-457F-8A45-A312D34DAD41}"/>
            </c:ext>
          </c:extLst>
        </c:ser>
        <c:ser>
          <c:idx val="1"/>
          <c:order val="1"/>
          <c:tx>
            <c:strRef>
              <c:f>'PCS 94'!$C$4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94'!$C$5:$C$28</c:f>
              <c:numCache>
                <c:formatCode>0.00%</c:formatCode>
                <c:ptCount val="24"/>
                <c:pt idx="0">
                  <c:v>2.7940298507462685E-3</c:v>
                </c:pt>
                <c:pt idx="1">
                  <c:v>1.8805970149253731E-3</c:v>
                </c:pt>
                <c:pt idx="2">
                  <c:v>1.6119402985074627E-3</c:v>
                </c:pt>
                <c:pt idx="3">
                  <c:v>1.4507462686567164E-3</c:v>
                </c:pt>
                <c:pt idx="4">
                  <c:v>2.57910447761194E-3</c:v>
                </c:pt>
                <c:pt idx="5">
                  <c:v>7.46865671641791E-3</c:v>
                </c:pt>
                <c:pt idx="6">
                  <c:v>2.1868656716417911E-2</c:v>
                </c:pt>
                <c:pt idx="7">
                  <c:v>3.8901492537313433E-2</c:v>
                </c:pt>
                <c:pt idx="8">
                  <c:v>4.0298507462686567E-2</c:v>
                </c:pt>
                <c:pt idx="9">
                  <c:v>3.5785074626865677E-2</c:v>
                </c:pt>
                <c:pt idx="10">
                  <c:v>3.5516417910447767E-2</c:v>
                </c:pt>
                <c:pt idx="11">
                  <c:v>3.562388059701492E-2</c:v>
                </c:pt>
                <c:pt idx="12">
                  <c:v>3.6967164179104478E-2</c:v>
                </c:pt>
                <c:pt idx="13">
                  <c:v>3.7719402985074625E-2</c:v>
                </c:pt>
                <c:pt idx="14">
                  <c:v>3.7020895522388061E-2</c:v>
                </c:pt>
                <c:pt idx="15">
                  <c:v>3.8095522388059702E-2</c:v>
                </c:pt>
                <c:pt idx="16">
                  <c:v>3.9385074626865677E-2</c:v>
                </c:pt>
                <c:pt idx="17">
                  <c:v>3.8794029850746266E-2</c:v>
                </c:pt>
                <c:pt idx="18">
                  <c:v>2.6113432835820894E-2</c:v>
                </c:pt>
                <c:pt idx="19">
                  <c:v>1.9074626865671639E-2</c:v>
                </c:pt>
                <c:pt idx="20">
                  <c:v>1.4238805970149255E-2</c:v>
                </c:pt>
                <c:pt idx="21">
                  <c:v>1.1391044776119404E-2</c:v>
                </c:pt>
                <c:pt idx="22">
                  <c:v>8.0059701492537303E-3</c:v>
                </c:pt>
                <c:pt idx="23">
                  <c:v>4.7820895522388057E-3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35A-457F-8A45-A312D34DAD41}"/>
            </c:ext>
          </c:extLst>
        </c:ser>
        <c:ser>
          <c:idx val="2"/>
          <c:order val="2"/>
          <c:tx>
            <c:strRef>
              <c:f>'PCS 94'!$D$4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94'!$D$5:$D$28</c:f>
              <c:numCache>
                <c:formatCode>0.00%</c:formatCode>
                <c:ptCount val="24"/>
                <c:pt idx="0">
                  <c:v>6.1999999999999998E-3</c:v>
                </c:pt>
                <c:pt idx="1">
                  <c:v>4.5999999999999999E-3</c:v>
                </c:pt>
                <c:pt idx="2">
                  <c:v>3.8E-3</c:v>
                </c:pt>
                <c:pt idx="3">
                  <c:v>3.0000000000000001E-3</c:v>
                </c:pt>
                <c:pt idx="4">
                  <c:v>4.7999999999999996E-3</c:v>
                </c:pt>
                <c:pt idx="5">
                  <c:v>1.1599999999999999E-2</c:v>
                </c:pt>
                <c:pt idx="6">
                  <c:v>3.4599999999999999E-2</c:v>
                </c:pt>
                <c:pt idx="7">
                  <c:v>6.1400000000000003E-2</c:v>
                </c:pt>
                <c:pt idx="8">
                  <c:v>6.4000000000000001E-2</c:v>
                </c:pt>
                <c:pt idx="9">
                  <c:v>6.0600000000000001E-2</c:v>
                </c:pt>
                <c:pt idx="10">
                  <c:v>6.2799999999999995E-2</c:v>
                </c:pt>
                <c:pt idx="11">
                  <c:v>6.5100000000000005E-2</c:v>
                </c:pt>
                <c:pt idx="12">
                  <c:v>6.8900000000000003E-2</c:v>
                </c:pt>
                <c:pt idx="13">
                  <c:v>7.2300000000000003E-2</c:v>
                </c:pt>
                <c:pt idx="14">
                  <c:v>7.2800000000000004E-2</c:v>
                </c:pt>
                <c:pt idx="15">
                  <c:v>7.5300000000000006E-2</c:v>
                </c:pt>
                <c:pt idx="16">
                  <c:v>7.8799999999999995E-2</c:v>
                </c:pt>
                <c:pt idx="17">
                  <c:v>7.6799999999999993E-2</c:v>
                </c:pt>
                <c:pt idx="18">
                  <c:v>5.57E-2</c:v>
                </c:pt>
                <c:pt idx="19">
                  <c:v>3.8699999999999998E-2</c:v>
                </c:pt>
                <c:pt idx="20">
                  <c:v>2.8400000000000002E-2</c:v>
                </c:pt>
                <c:pt idx="21">
                  <c:v>2.2599999999999999E-2</c:v>
                </c:pt>
                <c:pt idx="22">
                  <c:v>1.6799999999999999E-2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35A-457F-8A45-A312D34DAD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865865153952531"/>
          <c:y val="8.17923615061425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8.8560784740617099E-2"/>
          <c:y val="0.24564115760039798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94'!$F$5:$F$16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FFE-4181-8972-3C9AA4A5D29A}"/>
            </c:ext>
          </c:extLst>
        </c:ser>
        <c:ser>
          <c:idx val="1"/>
          <c:order val="1"/>
          <c:tx>
            <c:strRef>
              <c:f>'PCS 94'!$H$4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94'!$H$5:$H$16</c:f>
              <c:numCache>
                <c:formatCode>0.00</c:formatCode>
                <c:ptCount val="12"/>
                <c:pt idx="0">
                  <c:v>1</c:v>
                </c:pt>
                <c:pt idx="1">
                  <c:v>1.19</c:v>
                </c:pt>
                <c:pt idx="2">
                  <c:v>1.21</c:v>
                </c:pt>
                <c:pt idx="3">
                  <c:v>1.04</c:v>
                </c:pt>
                <c:pt idx="4">
                  <c:v>0.98</c:v>
                </c:pt>
                <c:pt idx="5">
                  <c:v>0.9</c:v>
                </c:pt>
                <c:pt idx="6">
                  <c:v>0.88</c:v>
                </c:pt>
                <c:pt idx="7">
                  <c:v>0.93</c:v>
                </c:pt>
                <c:pt idx="8">
                  <c:v>0.95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EF-4065-A4BD-3826D0245F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95'!$B$5:$B$28</c:f>
              <c:numCache>
                <c:formatCode>0.00%</c:formatCode>
                <c:ptCount val="24"/>
                <c:pt idx="0">
                  <c:v>3.4724061810154521E-3</c:v>
                </c:pt>
                <c:pt idx="1">
                  <c:v>2.6176600441501102E-3</c:v>
                </c:pt>
                <c:pt idx="2">
                  <c:v>1.9766004415011037E-3</c:v>
                </c:pt>
                <c:pt idx="3">
                  <c:v>1.3355408388520972E-3</c:v>
                </c:pt>
                <c:pt idx="4">
                  <c:v>1.442384105960265E-3</c:v>
                </c:pt>
                <c:pt idx="5">
                  <c:v>2.88476821192053E-3</c:v>
                </c:pt>
                <c:pt idx="6">
                  <c:v>9.5624724061810149E-3</c:v>
                </c:pt>
                <c:pt idx="7">
                  <c:v>2.0407064017660043E-2</c:v>
                </c:pt>
                <c:pt idx="8">
                  <c:v>2.4680794701986756E-2</c:v>
                </c:pt>
                <c:pt idx="9">
                  <c:v>2.6764238410596029E-2</c:v>
                </c:pt>
                <c:pt idx="10">
                  <c:v>3.1465342163355413E-2</c:v>
                </c:pt>
                <c:pt idx="11">
                  <c:v>3.68075055187638E-2</c:v>
                </c:pt>
                <c:pt idx="12">
                  <c:v>4.0066225165562915E-2</c:v>
                </c:pt>
                <c:pt idx="13">
                  <c:v>4.0012803532008825E-2</c:v>
                </c:pt>
                <c:pt idx="14">
                  <c:v>4.1241501103752756E-2</c:v>
                </c:pt>
                <c:pt idx="15">
                  <c:v>4.34317880794702E-2</c:v>
                </c:pt>
                <c:pt idx="16">
                  <c:v>4.6797350993377486E-2</c:v>
                </c:pt>
                <c:pt idx="17">
                  <c:v>4.6316556291390726E-2</c:v>
                </c:pt>
                <c:pt idx="18">
                  <c:v>3.6166445916114787E-2</c:v>
                </c:pt>
                <c:pt idx="19">
                  <c:v>2.5535540838852098E-2</c:v>
                </c:pt>
                <c:pt idx="20">
                  <c:v>1.9552317880794704E-2</c:v>
                </c:pt>
                <c:pt idx="21">
                  <c:v>1.4530684326710817E-2</c:v>
                </c:pt>
                <c:pt idx="22">
                  <c:v>1.0844591611479028E-2</c:v>
                </c:pt>
                <c:pt idx="23">
                  <c:v>6.3037527593818986E-3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612-4D04-A009-CC4DB16A2DF8}"/>
            </c:ext>
          </c:extLst>
        </c:ser>
        <c:ser>
          <c:idx val="1"/>
          <c:order val="1"/>
          <c:tx>
            <c:strRef>
              <c:f>'PCS 95'!$C$4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95'!$C$5:$C$28</c:f>
              <c:numCache>
                <c:formatCode>0.00%</c:formatCode>
                <c:ptCount val="24"/>
                <c:pt idx="0">
                  <c:v>2.7481236203090505E-3</c:v>
                </c:pt>
                <c:pt idx="1">
                  <c:v>1.9097130242825607E-3</c:v>
                </c:pt>
                <c:pt idx="2">
                  <c:v>1.6302428256070641E-3</c:v>
                </c:pt>
                <c:pt idx="3">
                  <c:v>1.7699779249448124E-3</c:v>
                </c:pt>
                <c:pt idx="4">
                  <c:v>2.6083885209713022E-3</c:v>
                </c:pt>
                <c:pt idx="5">
                  <c:v>7.7785871964679912E-3</c:v>
                </c:pt>
                <c:pt idx="6">
                  <c:v>2.1193156732891832E-2</c:v>
                </c:pt>
                <c:pt idx="7">
                  <c:v>2.6829139072847681E-2</c:v>
                </c:pt>
                <c:pt idx="8">
                  <c:v>2.7714128035320088E-2</c:v>
                </c:pt>
                <c:pt idx="9">
                  <c:v>2.6642825607064019E-2</c:v>
                </c:pt>
                <c:pt idx="10">
                  <c:v>2.901832229580574E-2</c:v>
                </c:pt>
                <c:pt idx="11">
                  <c:v>3.1813024282560706E-2</c:v>
                </c:pt>
                <c:pt idx="12">
                  <c:v>3.3862472406181017E-2</c:v>
                </c:pt>
                <c:pt idx="13">
                  <c:v>3.3769315673289182E-2</c:v>
                </c:pt>
                <c:pt idx="14">
                  <c:v>3.3396688741721851E-2</c:v>
                </c:pt>
                <c:pt idx="15">
                  <c:v>3.3676158940397348E-2</c:v>
                </c:pt>
                <c:pt idx="16">
                  <c:v>3.2977483443708613E-2</c:v>
                </c:pt>
                <c:pt idx="17">
                  <c:v>3.185960264900662E-2</c:v>
                </c:pt>
                <c:pt idx="18">
                  <c:v>2.5105739514348784E-2</c:v>
                </c:pt>
                <c:pt idx="19">
                  <c:v>2.0121854304635763E-2</c:v>
                </c:pt>
                <c:pt idx="20">
                  <c:v>1.5743487858719644E-2</c:v>
                </c:pt>
                <c:pt idx="21">
                  <c:v>1.1644591611479028E-2</c:v>
                </c:pt>
                <c:pt idx="22">
                  <c:v>7.5922737306843256E-3</c:v>
                </c:pt>
                <c:pt idx="23">
                  <c:v>4.3783664459161147E-3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12-4D04-A009-CC4DB16A2DF8}"/>
            </c:ext>
          </c:extLst>
        </c:ser>
        <c:ser>
          <c:idx val="2"/>
          <c:order val="2"/>
          <c:tx>
            <c:strRef>
              <c:f>'PCS 95'!$D$4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95'!$D$5:$D$28</c:f>
              <c:numCache>
                <c:formatCode>0.00%</c:formatCode>
                <c:ptCount val="24"/>
                <c:pt idx="0">
                  <c:v>6.1999999999999998E-3</c:v>
                </c:pt>
                <c:pt idx="1">
                  <c:v>4.4999999999999997E-3</c:v>
                </c:pt>
                <c:pt idx="2">
                  <c:v>3.5999999999999999E-3</c:v>
                </c:pt>
                <c:pt idx="3">
                  <c:v>3.0999999999999999E-3</c:v>
                </c:pt>
                <c:pt idx="4">
                  <c:v>4.1000000000000003E-3</c:v>
                </c:pt>
                <c:pt idx="5">
                  <c:v>1.0699999999999999E-2</c:v>
                </c:pt>
                <c:pt idx="6">
                  <c:v>3.0800000000000001E-2</c:v>
                </c:pt>
                <c:pt idx="7">
                  <c:v>4.7199999999999999E-2</c:v>
                </c:pt>
                <c:pt idx="8">
                  <c:v>5.2400000000000002E-2</c:v>
                </c:pt>
                <c:pt idx="9">
                  <c:v>5.3400000000000003E-2</c:v>
                </c:pt>
                <c:pt idx="10">
                  <c:v>6.0499999999999998E-2</c:v>
                </c:pt>
                <c:pt idx="11">
                  <c:v>6.8599999999999994E-2</c:v>
                </c:pt>
                <c:pt idx="12">
                  <c:v>7.3899999999999993E-2</c:v>
                </c:pt>
                <c:pt idx="13">
                  <c:v>7.3800000000000004E-2</c:v>
                </c:pt>
                <c:pt idx="14">
                  <c:v>7.46E-2</c:v>
                </c:pt>
                <c:pt idx="15">
                  <c:v>7.7100000000000002E-2</c:v>
                </c:pt>
                <c:pt idx="16">
                  <c:v>7.9699999999999993E-2</c:v>
                </c:pt>
                <c:pt idx="17">
                  <c:v>7.8200000000000006E-2</c:v>
                </c:pt>
                <c:pt idx="18">
                  <c:v>6.13E-2</c:v>
                </c:pt>
                <c:pt idx="19">
                  <c:v>4.5600000000000002E-2</c:v>
                </c:pt>
                <c:pt idx="20">
                  <c:v>3.5299999999999998E-2</c:v>
                </c:pt>
                <c:pt idx="21">
                  <c:v>2.6200000000000001E-2</c:v>
                </c:pt>
                <c:pt idx="22">
                  <c:v>1.84E-2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612-4D04-A009-CC4DB16A2D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0565010018909"/>
          <c:y val="7.809020582953446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95'!$F$5:$F$16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E06-4412-9379-5D5ABE22B9ED}"/>
            </c:ext>
          </c:extLst>
        </c:ser>
        <c:ser>
          <c:idx val="1"/>
          <c:order val="1"/>
          <c:tx>
            <c:strRef>
              <c:f>'PCS 95'!$H$4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95'!$H$5:$H$16</c:f>
              <c:numCache>
                <c:formatCode>0.00</c:formatCode>
                <c:ptCount val="12"/>
                <c:pt idx="0">
                  <c:v>0.97</c:v>
                </c:pt>
                <c:pt idx="1">
                  <c:v>1.1000000000000001</c:v>
                </c:pt>
                <c:pt idx="2">
                  <c:v>1.1200000000000001</c:v>
                </c:pt>
                <c:pt idx="3">
                  <c:v>1.04</c:v>
                </c:pt>
                <c:pt idx="4">
                  <c:v>0.98</c:v>
                </c:pt>
                <c:pt idx="5">
                  <c:v>0.94</c:v>
                </c:pt>
                <c:pt idx="6">
                  <c:v>0.94</c:v>
                </c:pt>
                <c:pt idx="7">
                  <c:v>0.99</c:v>
                </c:pt>
                <c:pt idx="8">
                  <c:v>0.97</c:v>
                </c:pt>
                <c:pt idx="9">
                  <c:v>0.98</c:v>
                </c:pt>
                <c:pt idx="10">
                  <c:v>1</c:v>
                </c:pt>
                <c:pt idx="11" formatCode="General">
                  <c:v>0.98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C94-4320-8443-EA11E6FF8C0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96'!$B$4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96'!$B$5:$B$27</c:f>
              <c:numCache>
                <c:formatCode>0.00%</c:formatCode>
                <c:ptCount val="23"/>
                <c:pt idx="0">
                  <c:v>3.6854999999999995E-3</c:v>
                </c:pt>
                <c:pt idx="1">
                  <c:v>2.5025E-3</c:v>
                </c:pt>
                <c:pt idx="2">
                  <c:v>1.9109999999999999E-3</c:v>
                </c:pt>
                <c:pt idx="3">
                  <c:v>1.4104999999999999E-3</c:v>
                </c:pt>
                <c:pt idx="4">
                  <c:v>1.4104999999999999E-3</c:v>
                </c:pt>
                <c:pt idx="5">
                  <c:v>3.094E-3</c:v>
                </c:pt>
                <c:pt idx="6">
                  <c:v>1.02375E-2</c:v>
                </c:pt>
                <c:pt idx="7">
                  <c:v>1.8290999999999998E-2</c:v>
                </c:pt>
                <c:pt idx="8">
                  <c:v>1.9473999999999998E-2</c:v>
                </c:pt>
                <c:pt idx="9">
                  <c:v>2.12485E-2</c:v>
                </c:pt>
                <c:pt idx="10">
                  <c:v>2.7208999999999997E-2</c:v>
                </c:pt>
                <c:pt idx="11">
                  <c:v>3.2396000000000001E-2</c:v>
                </c:pt>
                <c:pt idx="12">
                  <c:v>3.5035000000000004E-2</c:v>
                </c:pt>
                <c:pt idx="13">
                  <c:v>3.5398999999999993E-2</c:v>
                </c:pt>
                <c:pt idx="14">
                  <c:v>3.5490000000000001E-2</c:v>
                </c:pt>
                <c:pt idx="15">
                  <c:v>3.66275E-2</c:v>
                </c:pt>
                <c:pt idx="16">
                  <c:v>3.7901499999999998E-2</c:v>
                </c:pt>
                <c:pt idx="17">
                  <c:v>3.7400999999999997E-2</c:v>
                </c:pt>
                <c:pt idx="18">
                  <c:v>2.9165500000000004E-2</c:v>
                </c:pt>
                <c:pt idx="19">
                  <c:v>2.1658E-2</c:v>
                </c:pt>
                <c:pt idx="20">
                  <c:v>1.5925000000000002E-2</c:v>
                </c:pt>
                <c:pt idx="21">
                  <c:v>1.2148500000000001E-2</c:v>
                </c:pt>
                <c:pt idx="22">
                  <c:v>9.0545E-3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B28-4AE4-A156-DC05D3F5515B}"/>
            </c:ext>
          </c:extLst>
        </c:ser>
        <c:ser>
          <c:idx val="1"/>
          <c:order val="1"/>
          <c:tx>
            <c:strRef>
              <c:f>'PCS 96'!$C$4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96'!$C$5:$C$27</c:f>
              <c:numCache>
                <c:formatCode>0.00%</c:formatCode>
                <c:ptCount val="23"/>
                <c:pt idx="0">
                  <c:v>3.3245000000000006E-3</c:v>
                </c:pt>
                <c:pt idx="1">
                  <c:v>2.5070000000000001E-3</c:v>
                </c:pt>
                <c:pt idx="2">
                  <c:v>2.2345000000000004E-3</c:v>
                </c:pt>
                <c:pt idx="3">
                  <c:v>1.9074999999999999E-3</c:v>
                </c:pt>
                <c:pt idx="4">
                  <c:v>2.9430000000000003E-3</c:v>
                </c:pt>
                <c:pt idx="5">
                  <c:v>8.1204999999999992E-3</c:v>
                </c:pt>
                <c:pt idx="6">
                  <c:v>2.2780999999999996E-2</c:v>
                </c:pt>
                <c:pt idx="7">
                  <c:v>3.2481999999999997E-2</c:v>
                </c:pt>
                <c:pt idx="8">
                  <c:v>3.1991499999999999E-2</c:v>
                </c:pt>
                <c:pt idx="9">
                  <c:v>2.9484500000000004E-2</c:v>
                </c:pt>
                <c:pt idx="10">
                  <c:v>3.1773500000000003E-2</c:v>
                </c:pt>
                <c:pt idx="11">
                  <c:v>3.5970000000000002E-2</c:v>
                </c:pt>
                <c:pt idx="12">
                  <c:v>4.0112000000000002E-2</c:v>
                </c:pt>
                <c:pt idx="13">
                  <c:v>4.0438999999999996E-2</c:v>
                </c:pt>
                <c:pt idx="14">
                  <c:v>4.2128499999999999E-2</c:v>
                </c:pt>
                <c:pt idx="15">
                  <c:v>4.0057499999999996E-2</c:v>
                </c:pt>
                <c:pt idx="16">
                  <c:v>3.8640500000000001E-2</c:v>
                </c:pt>
                <c:pt idx="17">
                  <c:v>3.8041000000000005E-2</c:v>
                </c:pt>
                <c:pt idx="18">
                  <c:v>3.0956000000000001E-2</c:v>
                </c:pt>
                <c:pt idx="19">
                  <c:v>2.4743000000000001E-2</c:v>
                </c:pt>
                <c:pt idx="20">
                  <c:v>1.8093999999999999E-2</c:v>
                </c:pt>
                <c:pt idx="21">
                  <c:v>1.2643999999999999E-2</c:v>
                </c:pt>
                <c:pt idx="22">
                  <c:v>8.4475000000000001E-3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28-4AE4-A156-DC05D3F5515B}"/>
            </c:ext>
          </c:extLst>
        </c:ser>
        <c:ser>
          <c:idx val="2"/>
          <c:order val="2"/>
          <c:tx>
            <c:strRef>
              <c:f>'PCS 96'!$D$4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96'!$D$5:$D$27</c:f>
              <c:numCache>
                <c:formatCode>0.00%</c:formatCode>
                <c:ptCount val="23"/>
                <c:pt idx="0">
                  <c:v>7.0000000000000001E-3</c:v>
                </c:pt>
                <c:pt idx="1">
                  <c:v>5.0000000000000001E-3</c:v>
                </c:pt>
                <c:pt idx="2">
                  <c:v>4.1999999999999997E-3</c:v>
                </c:pt>
                <c:pt idx="3">
                  <c:v>3.3E-3</c:v>
                </c:pt>
                <c:pt idx="4">
                  <c:v>4.3E-3</c:v>
                </c:pt>
                <c:pt idx="5">
                  <c:v>1.12E-2</c:v>
                </c:pt>
                <c:pt idx="6">
                  <c:v>3.3000000000000002E-2</c:v>
                </c:pt>
                <c:pt idx="7">
                  <c:v>5.0799999999999998E-2</c:v>
                </c:pt>
                <c:pt idx="8">
                  <c:v>5.1499999999999997E-2</c:v>
                </c:pt>
                <c:pt idx="9">
                  <c:v>5.0799999999999998E-2</c:v>
                </c:pt>
                <c:pt idx="10">
                  <c:v>5.8999999999999997E-2</c:v>
                </c:pt>
                <c:pt idx="11">
                  <c:v>6.8400000000000002E-2</c:v>
                </c:pt>
                <c:pt idx="12">
                  <c:v>7.5200000000000003E-2</c:v>
                </c:pt>
                <c:pt idx="13">
                  <c:v>7.5800000000000006E-2</c:v>
                </c:pt>
                <c:pt idx="14">
                  <c:v>7.7600000000000002E-2</c:v>
                </c:pt>
                <c:pt idx="15">
                  <c:v>7.6700000000000004E-2</c:v>
                </c:pt>
                <c:pt idx="16">
                  <c:v>7.6499999999999999E-2</c:v>
                </c:pt>
                <c:pt idx="17">
                  <c:v>7.5399999999999995E-2</c:v>
                </c:pt>
                <c:pt idx="18">
                  <c:v>6.0100000000000001E-2</c:v>
                </c:pt>
                <c:pt idx="19">
                  <c:v>4.6399999999999997E-2</c:v>
                </c:pt>
                <c:pt idx="20">
                  <c:v>3.4000000000000002E-2</c:v>
                </c:pt>
                <c:pt idx="21">
                  <c:v>2.4799999999999999E-2</c:v>
                </c:pt>
                <c:pt idx="22">
                  <c:v>1.7500000000000002E-2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B28-4AE4-A156-DC05D3F551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0565010018909"/>
          <c:y val="7.77298385646999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96'!$F$5:$F$16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C0D0-4E16-9686-94766971860E}"/>
            </c:ext>
          </c:extLst>
        </c:ser>
        <c:ser>
          <c:idx val="1"/>
          <c:order val="1"/>
          <c:tx>
            <c:strRef>
              <c:f>'PCS 96'!$H$4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96'!$H$5:$H$16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1.1499999999999999</c:v>
                </c:pt>
                <c:pt idx="2">
                  <c:v>1.1399999999999999</c:v>
                </c:pt>
                <c:pt idx="3">
                  <c:v>1.06</c:v>
                </c:pt>
                <c:pt idx="4">
                  <c:v>0.98</c:v>
                </c:pt>
                <c:pt idx="5">
                  <c:v>0.91</c:v>
                </c:pt>
                <c:pt idx="6">
                  <c:v>0.91</c:v>
                </c:pt>
                <c:pt idx="7">
                  <c:v>0.94</c:v>
                </c:pt>
                <c:pt idx="8">
                  <c:v>0.9</c:v>
                </c:pt>
                <c:pt idx="9">
                  <c:v>0.99</c:v>
                </c:pt>
                <c:pt idx="10">
                  <c:v>0.96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5B-40A3-818C-1D10D5952D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97'!$B$4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97'!$B$5:$B$28</c:f>
              <c:numCache>
                <c:formatCode>0.00%</c:formatCode>
                <c:ptCount val="24"/>
                <c:pt idx="0">
                  <c:v>5.63125E-3</c:v>
                </c:pt>
                <c:pt idx="1">
                  <c:v>3.6656249999999996E-3</c:v>
                </c:pt>
                <c:pt idx="2">
                  <c:v>2.709375E-3</c:v>
                </c:pt>
                <c:pt idx="3">
                  <c:v>1.9656249999999999E-3</c:v>
                </c:pt>
                <c:pt idx="4">
                  <c:v>2.0187499999999997E-3</c:v>
                </c:pt>
                <c:pt idx="5">
                  <c:v>4.2500000000000003E-3</c:v>
                </c:pt>
                <c:pt idx="6">
                  <c:v>1.50875E-2</c:v>
                </c:pt>
                <c:pt idx="7">
                  <c:v>2.2790624999999998E-2</c:v>
                </c:pt>
                <c:pt idx="8">
                  <c:v>2.3215625E-2</c:v>
                </c:pt>
                <c:pt idx="9">
                  <c:v>2.3587500000000001E-2</c:v>
                </c:pt>
                <c:pt idx="10">
                  <c:v>2.6403125E-2</c:v>
                </c:pt>
                <c:pt idx="11">
                  <c:v>3.0440624999999995E-2</c:v>
                </c:pt>
                <c:pt idx="12">
                  <c:v>3.5646875000000001E-2</c:v>
                </c:pt>
                <c:pt idx="13">
                  <c:v>3.7187500000000005E-2</c:v>
                </c:pt>
                <c:pt idx="14">
                  <c:v>3.9046874999999995E-2</c:v>
                </c:pt>
                <c:pt idx="15">
                  <c:v>4.1437500000000002E-2</c:v>
                </c:pt>
                <c:pt idx="16">
                  <c:v>4.3296875000000005E-2</c:v>
                </c:pt>
                <c:pt idx="17">
                  <c:v>4.335E-2</c:v>
                </c:pt>
                <c:pt idx="18">
                  <c:v>3.6549999999999999E-2</c:v>
                </c:pt>
                <c:pt idx="19">
                  <c:v>2.9484375E-2</c:v>
                </c:pt>
                <c:pt idx="20">
                  <c:v>2.2737500000000001E-2</c:v>
                </c:pt>
                <c:pt idx="21">
                  <c:v>1.76375E-2</c:v>
                </c:pt>
                <c:pt idx="22">
                  <c:v>1.3706250000000001E-2</c:v>
                </c:pt>
                <c:pt idx="23">
                  <c:v>9.3500000000000007E-3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D0-483A-85E8-F68F8C050F1D}"/>
            </c:ext>
          </c:extLst>
        </c:ser>
        <c:ser>
          <c:idx val="1"/>
          <c:order val="1"/>
          <c:tx>
            <c:strRef>
              <c:f>'PCS 97'!$C$4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97'!$C$5:$C$28</c:f>
              <c:numCache>
                <c:formatCode>0.00%</c:formatCode>
                <c:ptCount val="24"/>
                <c:pt idx="0">
                  <c:v>4.3593749999999995E-3</c:v>
                </c:pt>
                <c:pt idx="1">
                  <c:v>3.7499999999999999E-3</c:v>
                </c:pt>
                <c:pt idx="2">
                  <c:v>3.0000000000000001E-3</c:v>
                </c:pt>
                <c:pt idx="3">
                  <c:v>1.96875E-3</c:v>
                </c:pt>
                <c:pt idx="4">
                  <c:v>2.484375E-3</c:v>
                </c:pt>
                <c:pt idx="5">
                  <c:v>6.4218749999999996E-3</c:v>
                </c:pt>
                <c:pt idx="6">
                  <c:v>1.7953125E-2</c:v>
                </c:pt>
                <c:pt idx="7">
                  <c:v>2.8874999999999998E-2</c:v>
                </c:pt>
                <c:pt idx="8">
                  <c:v>2.8921874999999996E-2</c:v>
                </c:pt>
                <c:pt idx="9">
                  <c:v>2.6109375000000001E-2</c:v>
                </c:pt>
                <c:pt idx="10">
                  <c:v>2.7421874999999998E-2</c:v>
                </c:pt>
                <c:pt idx="11">
                  <c:v>3.0562499999999996E-2</c:v>
                </c:pt>
                <c:pt idx="12">
                  <c:v>3.2484375000000003E-2</c:v>
                </c:pt>
                <c:pt idx="13">
                  <c:v>3.2671874999999996E-2</c:v>
                </c:pt>
                <c:pt idx="14">
                  <c:v>3.2765625E-2</c:v>
                </c:pt>
                <c:pt idx="15">
                  <c:v>3.3703125E-2</c:v>
                </c:pt>
                <c:pt idx="16">
                  <c:v>3.2812500000000008E-2</c:v>
                </c:pt>
                <c:pt idx="17">
                  <c:v>3.2156249999999997E-2</c:v>
                </c:pt>
                <c:pt idx="18">
                  <c:v>2.5078125E-2</c:v>
                </c:pt>
                <c:pt idx="19">
                  <c:v>2.1046875E-2</c:v>
                </c:pt>
                <c:pt idx="20">
                  <c:v>1.5796875000000002E-2</c:v>
                </c:pt>
                <c:pt idx="21">
                  <c:v>1.2703125000000001E-2</c:v>
                </c:pt>
                <c:pt idx="22">
                  <c:v>9.2343749999999995E-3</c:v>
                </c:pt>
                <c:pt idx="23">
                  <c:v>6.4687500000000005E-3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D0-483A-85E8-F68F8C050F1D}"/>
            </c:ext>
          </c:extLst>
        </c:ser>
        <c:ser>
          <c:idx val="2"/>
          <c:order val="2"/>
          <c:tx>
            <c:strRef>
              <c:f>'PCS 97'!$D$4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97'!$D$5:$D$28</c:f>
              <c:numCache>
                <c:formatCode>0.00%</c:formatCode>
                <c:ptCount val="24"/>
                <c:pt idx="0">
                  <c:v>0.01</c:v>
                </c:pt>
                <c:pt idx="1">
                  <c:v>7.4000000000000003E-3</c:v>
                </c:pt>
                <c:pt idx="2">
                  <c:v>5.7000000000000002E-3</c:v>
                </c:pt>
                <c:pt idx="3">
                  <c:v>3.8999999999999998E-3</c:v>
                </c:pt>
                <c:pt idx="4">
                  <c:v>4.4999999999999997E-3</c:v>
                </c:pt>
                <c:pt idx="5">
                  <c:v>1.06E-2</c:v>
                </c:pt>
                <c:pt idx="6">
                  <c:v>3.3000000000000002E-2</c:v>
                </c:pt>
                <c:pt idx="7">
                  <c:v>5.1700000000000003E-2</c:v>
                </c:pt>
                <c:pt idx="8">
                  <c:v>5.21E-2</c:v>
                </c:pt>
                <c:pt idx="9">
                  <c:v>4.9700000000000001E-2</c:v>
                </c:pt>
                <c:pt idx="10">
                  <c:v>5.3900000000000003E-2</c:v>
                </c:pt>
                <c:pt idx="11">
                  <c:v>6.0999999999999999E-2</c:v>
                </c:pt>
                <c:pt idx="12">
                  <c:v>6.8099999999999994E-2</c:v>
                </c:pt>
                <c:pt idx="13">
                  <c:v>6.9900000000000004E-2</c:v>
                </c:pt>
                <c:pt idx="14">
                  <c:v>7.1800000000000003E-2</c:v>
                </c:pt>
                <c:pt idx="15">
                  <c:v>7.51E-2</c:v>
                </c:pt>
                <c:pt idx="16">
                  <c:v>7.6100000000000001E-2</c:v>
                </c:pt>
                <c:pt idx="17">
                  <c:v>7.5600000000000001E-2</c:v>
                </c:pt>
                <c:pt idx="18">
                  <c:v>6.1600000000000002E-2</c:v>
                </c:pt>
                <c:pt idx="19">
                  <c:v>5.0599999999999999E-2</c:v>
                </c:pt>
                <c:pt idx="20">
                  <c:v>3.85E-2</c:v>
                </c:pt>
                <c:pt idx="21">
                  <c:v>3.04E-2</c:v>
                </c:pt>
                <c:pt idx="22">
                  <c:v>2.29E-2</c:v>
                </c:pt>
                <c:pt idx="23">
                  <c:v>1.5800000000000002E-2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D0-483A-85E8-F68F8C050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145435046425648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97'!$G$4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97'!$F$5:$F$16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0C0-452B-A7EF-77570832DFBE}"/>
            </c:ext>
          </c:extLst>
        </c:ser>
        <c:ser>
          <c:idx val="1"/>
          <c:order val="1"/>
          <c:tx>
            <c:strRef>
              <c:f>'PCS 97'!$H$4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97'!$F$5:$F$16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97'!$H$5:$H$16</c:f>
              <c:numCache>
                <c:formatCode>General</c:formatCode>
                <c:ptCount val="12"/>
                <c:pt idx="0">
                  <c:v>0.92</c:v>
                </c:pt>
                <c:pt idx="1">
                  <c:v>1.05</c:v>
                </c:pt>
                <c:pt idx="2">
                  <c:v>1.1000000000000001</c:v>
                </c:pt>
                <c:pt idx="3">
                  <c:v>1.03</c:v>
                </c:pt>
                <c:pt idx="4">
                  <c:v>0.98</c:v>
                </c:pt>
                <c:pt idx="5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EF6-4517-8052-1DCC98CCC9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7E5-47E9-92ED-A81ED18D1E4D}"/>
            </c:ext>
          </c:extLst>
        </c:ser>
        <c:ser>
          <c:idx val="1"/>
          <c:order val="1"/>
          <c:tx>
            <c:strRef>
              <c:f>'PCS 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8'!$H$5:$H$16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1.03</c:v>
                </c:pt>
                <c:pt idx="2">
                  <c:v>1.04</c:v>
                </c:pt>
                <c:pt idx="3">
                  <c:v>1.04</c:v>
                </c:pt>
                <c:pt idx="4">
                  <c:v>1.03</c:v>
                </c:pt>
                <c:pt idx="5">
                  <c:v>0.99</c:v>
                </c:pt>
                <c:pt idx="6">
                  <c:v>0.99</c:v>
                </c:pt>
                <c:pt idx="7">
                  <c:v>0.93</c:v>
                </c:pt>
                <c:pt idx="8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D9-478B-83B8-85914706BEB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104'!$B$5:$B$28</c:f>
              <c:numCache>
                <c:formatCode>0.00%</c:formatCode>
                <c:ptCount val="24"/>
                <c:pt idx="0">
                  <c:v>2.4551470588235294E-3</c:v>
                </c:pt>
                <c:pt idx="1">
                  <c:v>1.7139705882352942E-3</c:v>
                </c:pt>
                <c:pt idx="2">
                  <c:v>1.5749999999999998E-3</c:v>
                </c:pt>
                <c:pt idx="3">
                  <c:v>1.7602941176470589E-3</c:v>
                </c:pt>
                <c:pt idx="4">
                  <c:v>2.8257352941176471E-3</c:v>
                </c:pt>
                <c:pt idx="5">
                  <c:v>8.2455882352941174E-3</c:v>
                </c:pt>
                <c:pt idx="6">
                  <c:v>1.9270588235294116E-2</c:v>
                </c:pt>
                <c:pt idx="7">
                  <c:v>2.4227205882352942E-2</c:v>
                </c:pt>
                <c:pt idx="8">
                  <c:v>2.4227205882352942E-2</c:v>
                </c:pt>
                <c:pt idx="9">
                  <c:v>2.4180882352941177E-2</c:v>
                </c:pt>
                <c:pt idx="10">
                  <c:v>2.6265441176470585E-2</c:v>
                </c:pt>
                <c:pt idx="11">
                  <c:v>2.8581617647058823E-2</c:v>
                </c:pt>
                <c:pt idx="12">
                  <c:v>3.0573529411764708E-2</c:v>
                </c:pt>
                <c:pt idx="13">
                  <c:v>3.0805147058823534E-2</c:v>
                </c:pt>
                <c:pt idx="14">
                  <c:v>3.2611764705882354E-2</c:v>
                </c:pt>
                <c:pt idx="15">
                  <c:v>3.6641911764705888E-2</c:v>
                </c:pt>
                <c:pt idx="16">
                  <c:v>4.0347794117647058E-2</c:v>
                </c:pt>
                <c:pt idx="17">
                  <c:v>4.0440441176470589E-2</c:v>
                </c:pt>
                <c:pt idx="18">
                  <c:v>2.8257352941176473E-2</c:v>
                </c:pt>
                <c:pt idx="19">
                  <c:v>2.0567647058823531E-2</c:v>
                </c:pt>
                <c:pt idx="20">
                  <c:v>1.5657352941176469E-2</c:v>
                </c:pt>
                <c:pt idx="21">
                  <c:v>1.0747058823529412E-2</c:v>
                </c:pt>
                <c:pt idx="22">
                  <c:v>6.9948529411764711E-3</c:v>
                </c:pt>
                <c:pt idx="23">
                  <c:v>4.3080882352941174E-3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593-4EA7-9D52-2C7CFE77588B}"/>
            </c:ext>
          </c:extLst>
        </c:ser>
        <c:ser>
          <c:idx val="1"/>
          <c:order val="1"/>
          <c:tx>
            <c:strRef>
              <c:f>'PCS 104'!$C$4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104'!$C$5:$C$28</c:f>
              <c:numCache>
                <c:formatCode>0.00%</c:formatCode>
                <c:ptCount val="24"/>
                <c:pt idx="0">
                  <c:v>3.2205882352941179E-3</c:v>
                </c:pt>
                <c:pt idx="1">
                  <c:v>2.1470588235294116E-3</c:v>
                </c:pt>
                <c:pt idx="2">
                  <c:v>1.6639705882352941E-3</c:v>
                </c:pt>
                <c:pt idx="3">
                  <c:v>1.5566176470588233E-3</c:v>
                </c:pt>
                <c:pt idx="4">
                  <c:v>2.4154411764705877E-3</c:v>
                </c:pt>
                <c:pt idx="5">
                  <c:v>7.5147058823529416E-3</c:v>
                </c:pt>
                <c:pt idx="6">
                  <c:v>2.2705147058823528E-2</c:v>
                </c:pt>
                <c:pt idx="7">
                  <c:v>3.4084558823529412E-2</c:v>
                </c:pt>
                <c:pt idx="8">
                  <c:v>3.4352941176470586E-2</c:v>
                </c:pt>
                <c:pt idx="9">
                  <c:v>3.3279411764705884E-2</c:v>
                </c:pt>
                <c:pt idx="10">
                  <c:v>3.4030882352941175E-2</c:v>
                </c:pt>
                <c:pt idx="11">
                  <c:v>3.4836029411764703E-2</c:v>
                </c:pt>
                <c:pt idx="12">
                  <c:v>3.6607352941176466E-2</c:v>
                </c:pt>
                <c:pt idx="13">
                  <c:v>3.5694852941176476E-2</c:v>
                </c:pt>
                <c:pt idx="14">
                  <c:v>3.639264705882353E-2</c:v>
                </c:pt>
                <c:pt idx="15">
                  <c:v>3.8002941176470593E-2</c:v>
                </c:pt>
                <c:pt idx="16">
                  <c:v>4.0311029411764704E-2</c:v>
                </c:pt>
                <c:pt idx="17">
                  <c:v>4.0794117647058821E-2</c:v>
                </c:pt>
                <c:pt idx="18">
                  <c:v>3.2474264705882348E-2</c:v>
                </c:pt>
                <c:pt idx="19">
                  <c:v>2.2812499999999999E-2</c:v>
                </c:pt>
                <c:pt idx="20">
                  <c:v>1.6586029411764704E-2</c:v>
                </c:pt>
                <c:pt idx="21">
                  <c:v>1.1916176470588236E-2</c:v>
                </c:pt>
                <c:pt idx="22">
                  <c:v>8.1588235294117635E-3</c:v>
                </c:pt>
                <c:pt idx="23">
                  <c:v>5.1529411764705884E-3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593-4EA7-9D52-2C7CFE77588B}"/>
            </c:ext>
          </c:extLst>
        </c:ser>
        <c:ser>
          <c:idx val="2"/>
          <c:order val="2"/>
          <c:tx>
            <c:strRef>
              <c:f>'PCS 104'!$D$4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104'!$D$5:$D$28</c:f>
              <c:numCache>
                <c:formatCode>0.00%</c:formatCode>
                <c:ptCount val="24"/>
                <c:pt idx="0">
                  <c:v>5.7000000000000002E-3</c:v>
                </c:pt>
                <c:pt idx="1">
                  <c:v>3.8999999999999998E-3</c:v>
                </c:pt>
                <c:pt idx="2">
                  <c:v>3.2000000000000002E-3</c:v>
                </c:pt>
                <c:pt idx="3">
                  <c:v>3.3E-3</c:v>
                </c:pt>
                <c:pt idx="4">
                  <c:v>5.3E-3</c:v>
                </c:pt>
                <c:pt idx="5">
                  <c:v>1.5800000000000002E-2</c:v>
                </c:pt>
                <c:pt idx="6">
                  <c:v>4.19E-2</c:v>
                </c:pt>
                <c:pt idx="7">
                  <c:v>5.8299999999999998E-2</c:v>
                </c:pt>
                <c:pt idx="8">
                  <c:v>5.8599999999999999E-2</c:v>
                </c:pt>
                <c:pt idx="9">
                  <c:v>5.74E-2</c:v>
                </c:pt>
                <c:pt idx="10">
                  <c:v>6.0299999999999999E-2</c:v>
                </c:pt>
                <c:pt idx="11">
                  <c:v>6.3399999999999998E-2</c:v>
                </c:pt>
                <c:pt idx="12">
                  <c:v>6.7100000000000007E-2</c:v>
                </c:pt>
                <c:pt idx="13">
                  <c:v>6.6500000000000004E-2</c:v>
                </c:pt>
                <c:pt idx="14">
                  <c:v>6.9000000000000006E-2</c:v>
                </c:pt>
                <c:pt idx="15">
                  <c:v>7.4700000000000003E-2</c:v>
                </c:pt>
                <c:pt idx="16">
                  <c:v>8.0699999999999994E-2</c:v>
                </c:pt>
                <c:pt idx="17">
                  <c:v>8.1299999999999997E-2</c:v>
                </c:pt>
                <c:pt idx="18">
                  <c:v>6.0699999999999997E-2</c:v>
                </c:pt>
                <c:pt idx="19">
                  <c:v>4.3400000000000001E-2</c:v>
                </c:pt>
                <c:pt idx="20">
                  <c:v>3.2300000000000002E-2</c:v>
                </c:pt>
                <c:pt idx="21">
                  <c:v>2.2700000000000001E-2</c:v>
                </c:pt>
                <c:pt idx="22">
                  <c:v>1.52E-2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593-4EA7-9D52-2C7CFE77588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0565010018909"/>
          <c:y val="7.83965337666125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104'!$G$4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104'!$F$5:$F$16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305-4B4D-9551-9D8935202E19}"/>
            </c:ext>
          </c:extLst>
        </c:ser>
        <c:ser>
          <c:idx val="1"/>
          <c:order val="1"/>
          <c:tx>
            <c:strRef>
              <c:f>'PCS 104'!$H$4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104'!$F$5:$F$16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104'!$H$5:$H$16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1.17</c:v>
                </c:pt>
                <c:pt idx="2">
                  <c:v>1.2</c:v>
                </c:pt>
                <c:pt idx="3">
                  <c:v>1.06</c:v>
                </c:pt>
                <c:pt idx="4">
                  <c:v>0.95</c:v>
                </c:pt>
                <c:pt idx="5">
                  <c:v>0.92</c:v>
                </c:pt>
                <c:pt idx="6">
                  <c:v>0.92</c:v>
                </c:pt>
                <c:pt idx="7">
                  <c:v>0.97</c:v>
                </c:pt>
                <c:pt idx="8">
                  <c:v>0.93</c:v>
                </c:pt>
                <c:pt idx="9">
                  <c:v>0.96</c:v>
                </c:pt>
                <c:pt idx="10">
                  <c:v>0.91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305-4B4D-9551-9D8935202E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Hour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103'!$B$4</c:f>
              <c:strCache>
                <c:ptCount val="1"/>
                <c:pt idx="0">
                  <c:v>NB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val>
            <c:numRef>
              <c:f>'PCS 103'!$B$5:$B$28</c:f>
              <c:numCache>
                <c:formatCode>0.00%</c:formatCode>
                <c:ptCount val="24"/>
                <c:pt idx="0">
                  <c:v>2.0327731092436977E-3</c:v>
                </c:pt>
                <c:pt idx="1">
                  <c:v>1.4873949579831932E-3</c:v>
                </c:pt>
                <c:pt idx="2">
                  <c:v>1.9336134453781511E-3</c:v>
                </c:pt>
                <c:pt idx="3">
                  <c:v>2.4789915966386554E-3</c:v>
                </c:pt>
                <c:pt idx="4">
                  <c:v>5.0075630252100836E-3</c:v>
                </c:pt>
                <c:pt idx="5">
                  <c:v>9.3705882352941184E-3</c:v>
                </c:pt>
                <c:pt idx="6">
                  <c:v>1.9187394957983193E-2</c:v>
                </c:pt>
                <c:pt idx="7">
                  <c:v>2.5731932773109246E-2</c:v>
                </c:pt>
                <c:pt idx="8">
                  <c:v>3.0937815126050417E-2</c:v>
                </c:pt>
                <c:pt idx="9">
                  <c:v>3.1631932773109238E-2</c:v>
                </c:pt>
                <c:pt idx="10">
                  <c:v>3.4953781512605038E-2</c:v>
                </c:pt>
                <c:pt idx="11">
                  <c:v>3.74327731092437E-2</c:v>
                </c:pt>
                <c:pt idx="12">
                  <c:v>3.7878991596638656E-2</c:v>
                </c:pt>
                <c:pt idx="13">
                  <c:v>3.6044537815126051E-2</c:v>
                </c:pt>
                <c:pt idx="14">
                  <c:v>3.5697478991596636E-2</c:v>
                </c:pt>
                <c:pt idx="15">
                  <c:v>3.7730252100840335E-2</c:v>
                </c:pt>
                <c:pt idx="16">
                  <c:v>3.7631092436974788E-2</c:v>
                </c:pt>
                <c:pt idx="17">
                  <c:v>3.4904201680672271E-2</c:v>
                </c:pt>
                <c:pt idx="18">
                  <c:v>2.4889075630252101E-2</c:v>
                </c:pt>
                <c:pt idx="19">
                  <c:v>1.7848739495798318E-2</c:v>
                </c:pt>
                <c:pt idx="20">
                  <c:v>1.2642857142857141E-2</c:v>
                </c:pt>
                <c:pt idx="21">
                  <c:v>8.8252100840336134E-3</c:v>
                </c:pt>
                <c:pt idx="22">
                  <c:v>5.9495798319327726E-3</c:v>
                </c:pt>
                <c:pt idx="23">
                  <c:v>3.6193277310924369E-3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77-4E28-9806-850E7B89A2A4}"/>
            </c:ext>
          </c:extLst>
        </c:ser>
        <c:ser>
          <c:idx val="1"/>
          <c:order val="1"/>
          <c:tx>
            <c:strRef>
              <c:f>'PCS 103'!$C$4</c:f>
              <c:strCache>
                <c:ptCount val="1"/>
                <c:pt idx="0">
                  <c:v>SB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val>
            <c:numRef>
              <c:f>'PCS 103'!$C$5:$C$28</c:f>
              <c:numCache>
                <c:formatCode>0.00%</c:formatCode>
                <c:ptCount val="24"/>
                <c:pt idx="0">
                  <c:v>2.5210084033613447E-3</c:v>
                </c:pt>
                <c:pt idx="1">
                  <c:v>1.8151260504201678E-3</c:v>
                </c:pt>
                <c:pt idx="2">
                  <c:v>1.6134453781512605E-3</c:v>
                </c:pt>
                <c:pt idx="3">
                  <c:v>1.8151260504201678E-3</c:v>
                </c:pt>
                <c:pt idx="4">
                  <c:v>3.3781512605042018E-3</c:v>
                </c:pt>
                <c:pt idx="5">
                  <c:v>7.9663865546218491E-3</c:v>
                </c:pt>
                <c:pt idx="6">
                  <c:v>1.9663865546218486E-2</c:v>
                </c:pt>
                <c:pt idx="7">
                  <c:v>2.7529411764705886E-2</c:v>
                </c:pt>
                <c:pt idx="8">
                  <c:v>3.0554621848739499E-2</c:v>
                </c:pt>
                <c:pt idx="9">
                  <c:v>3.5193277310924372E-2</c:v>
                </c:pt>
                <c:pt idx="10">
                  <c:v>3.736134453781513E-2</c:v>
                </c:pt>
                <c:pt idx="11">
                  <c:v>3.8218487394957985E-2</c:v>
                </c:pt>
                <c:pt idx="12">
                  <c:v>3.8823529411764708E-2</c:v>
                </c:pt>
                <c:pt idx="13">
                  <c:v>3.7159663865546221E-2</c:v>
                </c:pt>
                <c:pt idx="14">
                  <c:v>3.5949579831932775E-2</c:v>
                </c:pt>
                <c:pt idx="15">
                  <c:v>3.6957983193277311E-2</c:v>
                </c:pt>
                <c:pt idx="16">
                  <c:v>3.7966386554621846E-2</c:v>
                </c:pt>
                <c:pt idx="17">
                  <c:v>3.7109243697478991E-2</c:v>
                </c:pt>
                <c:pt idx="18">
                  <c:v>2.6067226890756308E-2</c:v>
                </c:pt>
                <c:pt idx="19">
                  <c:v>1.7092436974789918E-2</c:v>
                </c:pt>
                <c:pt idx="20">
                  <c:v>1.1495798319327732E-2</c:v>
                </c:pt>
                <c:pt idx="21">
                  <c:v>8.5210084033613444E-3</c:v>
                </c:pt>
                <c:pt idx="22">
                  <c:v>5.5966386554621855E-3</c:v>
                </c:pt>
                <c:pt idx="23">
                  <c:v>3.8823529411764709E-3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77-4E28-9806-850E7B89A2A4}"/>
            </c:ext>
          </c:extLst>
        </c:ser>
        <c:ser>
          <c:idx val="2"/>
          <c:order val="2"/>
          <c:tx>
            <c:strRef>
              <c:f>'PCS 103'!$D$4</c:f>
              <c:strCache>
                <c:ptCount val="1"/>
                <c:pt idx="0">
                  <c:v>Total</c:v>
                </c:pt>
              </c:strCache>
            </c:strRef>
          </c:tx>
          <c:spPr>
            <a:ln w="28575" cap="rnd">
              <a:solidFill>
                <a:schemeClr val="accent3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3"/>
              </a:solidFill>
              <a:ln w="9525">
                <a:solidFill>
                  <a:schemeClr val="accent3"/>
                </a:solidFill>
              </a:ln>
              <a:effectLst/>
            </c:spPr>
          </c:marker>
          <c:val>
            <c:numRef>
              <c:f>'PCS 103'!$D$5:$D$28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3.3E-3</c:v>
                </c:pt>
                <c:pt idx="2">
                  <c:v>3.5000000000000001E-3</c:v>
                </c:pt>
                <c:pt idx="3">
                  <c:v>4.3E-3</c:v>
                </c:pt>
                <c:pt idx="4">
                  <c:v>8.3999999999999995E-3</c:v>
                </c:pt>
                <c:pt idx="5">
                  <c:v>1.7500000000000002E-2</c:v>
                </c:pt>
                <c:pt idx="6">
                  <c:v>3.9300000000000002E-2</c:v>
                </c:pt>
                <c:pt idx="7">
                  <c:v>5.3900000000000003E-2</c:v>
                </c:pt>
                <c:pt idx="8">
                  <c:v>6.1800000000000001E-2</c:v>
                </c:pt>
                <c:pt idx="9">
                  <c:v>6.7199999999999996E-2</c:v>
                </c:pt>
                <c:pt idx="10">
                  <c:v>7.3200000000000001E-2</c:v>
                </c:pt>
                <c:pt idx="11">
                  <c:v>7.5800000000000006E-2</c:v>
                </c:pt>
                <c:pt idx="12">
                  <c:v>7.6600000000000001E-2</c:v>
                </c:pt>
                <c:pt idx="13">
                  <c:v>7.3200000000000001E-2</c:v>
                </c:pt>
                <c:pt idx="14">
                  <c:v>7.1099999999999997E-2</c:v>
                </c:pt>
                <c:pt idx="15">
                  <c:v>7.3800000000000004E-2</c:v>
                </c:pt>
                <c:pt idx="16">
                  <c:v>7.4800000000000005E-2</c:v>
                </c:pt>
                <c:pt idx="17">
                  <c:v>7.1199999999999999E-2</c:v>
                </c:pt>
                <c:pt idx="18">
                  <c:v>5.04E-2</c:v>
                </c:pt>
                <c:pt idx="19">
                  <c:v>3.4799999999999998E-2</c:v>
                </c:pt>
                <c:pt idx="20">
                  <c:v>2.4400000000000002E-2</c:v>
                </c:pt>
                <c:pt idx="21">
                  <c:v>1.7600000000000001E-2</c:v>
                </c:pt>
                <c:pt idx="22">
                  <c:v>1.17E-2</c:v>
                </c:pt>
                <c:pt idx="23">
                  <c:v>7.6E-3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77-4E28-9806-850E7B89A2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72848"/>
        <c:axId val="682125328"/>
      </c:lineChart>
      <c:catAx>
        <c:axId val="682072848"/>
        <c:scaling>
          <c:orientation val="minMax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125328"/>
        <c:crosses val="autoZero"/>
        <c:auto val="1"/>
        <c:lblAlgn val="ctr"/>
        <c:lblOffset val="100"/>
        <c:noMultiLvlLbl val="0"/>
      </c:catAx>
      <c:valAx>
        <c:axId val="68212532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0.00%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82072848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19050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/>
              <a:t>Month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103'!$G$4</c:f>
              <c:strCache>
                <c:ptCount val="1"/>
                <c:pt idx="0">
                  <c:v>Average</c:v>
                </c:pt>
              </c:strCache>
            </c:strRef>
          </c:tx>
          <c:spPr>
            <a:ln w="28575" cap="rnd">
              <a:solidFill>
                <a:schemeClr val="accent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1"/>
              </a:solidFill>
              <a:ln w="9525">
                <a:solidFill>
                  <a:schemeClr val="accent1"/>
                </a:solidFill>
              </a:ln>
              <a:effectLst/>
            </c:spPr>
          </c:marker>
          <c:cat>
            <c:strRef>
              <c:f>'PCS 103'!$F$5:$F$16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B64-48A9-B1C0-BE837A49F931}"/>
            </c:ext>
          </c:extLst>
        </c:ser>
        <c:ser>
          <c:idx val="1"/>
          <c:order val="1"/>
          <c:tx>
            <c:strRef>
              <c:f>'PCS 103'!$H$4</c:f>
              <c:strCache>
                <c:ptCount val="1"/>
                <c:pt idx="0">
                  <c:v>Fraction</c:v>
                </c:pt>
              </c:strCache>
            </c:strRef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Ref>
              <c:f>'PCS 103'!$F$5:$F$16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103'!$H$5:$H$16</c:f>
              <c:numCache>
                <c:formatCode>General</c:formatCode>
                <c:ptCount val="12"/>
                <c:pt idx="0">
                  <c:v>1.2</c:v>
                </c:pt>
                <c:pt idx="1">
                  <c:v>1.25</c:v>
                </c:pt>
                <c:pt idx="2">
                  <c:v>0.99</c:v>
                </c:pt>
                <c:pt idx="3">
                  <c:v>0.56999999999999995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B64-48A9-B1C0-BE837A49F9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59347960"/>
        <c:axId val="359348288"/>
      </c:lineChart>
      <c:catAx>
        <c:axId val="35934796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8288"/>
        <c:crosses val="autoZero"/>
        <c:auto val="1"/>
        <c:lblAlgn val="ctr"/>
        <c:lblOffset val="100"/>
        <c:noMultiLvlLbl val="0"/>
      </c:catAx>
      <c:valAx>
        <c:axId val="3593482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359347960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19050" cap="flat" cmpd="sng" algn="ctr">
      <a:solidFill>
        <a:schemeClr val="tx1"/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108'!$B$4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108'!$B$5:$B$28</c:f>
              <c:numCache>
                <c:formatCode>0.00%</c:formatCode>
                <c:ptCount val="24"/>
                <c:pt idx="0">
                  <c:v>2.7233333333333332E-3</c:v>
                </c:pt>
                <c:pt idx="1">
                  <c:v>1.9000000000000002E-3</c:v>
                </c:pt>
                <c:pt idx="2">
                  <c:v>1.7100000000000001E-3</c:v>
                </c:pt>
                <c:pt idx="3">
                  <c:v>2.0899999999999998E-3</c:v>
                </c:pt>
                <c:pt idx="4">
                  <c:v>3.6733333333333331E-3</c:v>
                </c:pt>
                <c:pt idx="5">
                  <c:v>1.026E-2</c:v>
                </c:pt>
                <c:pt idx="6">
                  <c:v>2.5903333333333334E-2</c:v>
                </c:pt>
                <c:pt idx="7">
                  <c:v>3.8823333333333335E-2</c:v>
                </c:pt>
                <c:pt idx="8">
                  <c:v>3.6289999999999996E-2</c:v>
                </c:pt>
                <c:pt idx="9">
                  <c:v>3.8379999999999997E-2</c:v>
                </c:pt>
                <c:pt idx="10">
                  <c:v>4.2496666666666669E-2</c:v>
                </c:pt>
                <c:pt idx="11">
                  <c:v>4.5409999999999999E-2</c:v>
                </c:pt>
                <c:pt idx="12">
                  <c:v>4.7183333333333334E-2</c:v>
                </c:pt>
                <c:pt idx="13">
                  <c:v>4.7056666666666663E-2</c:v>
                </c:pt>
                <c:pt idx="14">
                  <c:v>4.7563333333333332E-2</c:v>
                </c:pt>
                <c:pt idx="15">
                  <c:v>4.8956666666666662E-2</c:v>
                </c:pt>
                <c:pt idx="16">
                  <c:v>4.7690000000000003E-2</c:v>
                </c:pt>
                <c:pt idx="17">
                  <c:v>4.4079999999999994E-2</c:v>
                </c:pt>
                <c:pt idx="18">
                  <c:v>3.2680000000000001E-2</c:v>
                </c:pt>
                <c:pt idx="19">
                  <c:v>2.4573333333333332E-2</c:v>
                </c:pt>
                <c:pt idx="20">
                  <c:v>1.8239999999999999E-2</c:v>
                </c:pt>
                <c:pt idx="21">
                  <c:v>1.2793333333333332E-2</c:v>
                </c:pt>
                <c:pt idx="22">
                  <c:v>7.9166666666666673E-3</c:v>
                </c:pt>
                <c:pt idx="23">
                  <c:v>4.8766666666666672E-3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16-476C-B644-2615607FE610}"/>
            </c:ext>
          </c:extLst>
        </c:ser>
        <c:ser>
          <c:idx val="1"/>
          <c:order val="1"/>
          <c:tx>
            <c:strRef>
              <c:f>'PCS 108'!$C$4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108'!$C$5:$C$28</c:f>
              <c:numCache>
                <c:formatCode>0.00%</c:formatCode>
                <c:ptCount val="24"/>
                <c:pt idx="0">
                  <c:v>2.1266666666666665E-3</c:v>
                </c:pt>
                <c:pt idx="1">
                  <c:v>1.3566666666666668E-3</c:v>
                </c:pt>
                <c:pt idx="2">
                  <c:v>1.0266666666666666E-3</c:v>
                </c:pt>
                <c:pt idx="3">
                  <c:v>8.7999999999999992E-4</c:v>
                </c:pt>
                <c:pt idx="4">
                  <c:v>1.2466666666666665E-3</c:v>
                </c:pt>
                <c:pt idx="5">
                  <c:v>3.5933333333333334E-3</c:v>
                </c:pt>
                <c:pt idx="6">
                  <c:v>1.1623333333333333E-2</c:v>
                </c:pt>
                <c:pt idx="7">
                  <c:v>1.9470000000000001E-2</c:v>
                </c:pt>
                <c:pt idx="8">
                  <c:v>2.2256666666666664E-2</c:v>
                </c:pt>
                <c:pt idx="9">
                  <c:v>2.3466666666666667E-2</c:v>
                </c:pt>
                <c:pt idx="10">
                  <c:v>2.5226666666666668E-2</c:v>
                </c:pt>
                <c:pt idx="11">
                  <c:v>2.6693333333333333E-2</c:v>
                </c:pt>
                <c:pt idx="12">
                  <c:v>2.7646666666666663E-2</c:v>
                </c:pt>
                <c:pt idx="13">
                  <c:v>2.7060000000000001E-2</c:v>
                </c:pt>
                <c:pt idx="14">
                  <c:v>2.6473333333333331E-2</c:v>
                </c:pt>
                <c:pt idx="15">
                  <c:v>2.64E-2</c:v>
                </c:pt>
                <c:pt idx="16">
                  <c:v>2.654666666666667E-2</c:v>
                </c:pt>
                <c:pt idx="17">
                  <c:v>2.6509999999999999E-2</c:v>
                </c:pt>
                <c:pt idx="18">
                  <c:v>2.174333333333333E-2</c:v>
                </c:pt>
                <c:pt idx="19">
                  <c:v>1.5986666666666666E-2</c:v>
                </c:pt>
                <c:pt idx="20">
                  <c:v>1.188E-2</c:v>
                </c:pt>
                <c:pt idx="21">
                  <c:v>8.1766666666666672E-3</c:v>
                </c:pt>
                <c:pt idx="22">
                  <c:v>5.7200000000000003E-3</c:v>
                </c:pt>
                <c:pt idx="23">
                  <c:v>3.5566666666666667E-3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16-476C-B644-2615607FE610}"/>
            </c:ext>
          </c:extLst>
        </c:ser>
        <c:ser>
          <c:idx val="2"/>
          <c:order val="2"/>
          <c:tx>
            <c:strRef>
              <c:f>'PCS 108'!$D$4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108'!$D$5:$D$28</c:f>
              <c:numCache>
                <c:formatCode>0.00%</c:formatCode>
                <c:ptCount val="24"/>
                <c:pt idx="0">
                  <c:v>4.7999999999999996E-3</c:v>
                </c:pt>
                <c:pt idx="1">
                  <c:v>3.3E-3</c:v>
                </c:pt>
                <c:pt idx="2">
                  <c:v>2.8E-3</c:v>
                </c:pt>
                <c:pt idx="3">
                  <c:v>3.0000000000000001E-3</c:v>
                </c:pt>
                <c:pt idx="4">
                  <c:v>4.8999999999999998E-3</c:v>
                </c:pt>
                <c:pt idx="5">
                  <c:v>1.3899999999999999E-2</c:v>
                </c:pt>
                <c:pt idx="6">
                  <c:v>3.7600000000000001E-2</c:v>
                </c:pt>
                <c:pt idx="7">
                  <c:v>5.8299999999999998E-2</c:v>
                </c:pt>
                <c:pt idx="8">
                  <c:v>5.8500000000000003E-2</c:v>
                </c:pt>
                <c:pt idx="9">
                  <c:v>6.1899999999999997E-2</c:v>
                </c:pt>
                <c:pt idx="10">
                  <c:v>6.7699999999999996E-2</c:v>
                </c:pt>
                <c:pt idx="11">
                  <c:v>7.2099999999999997E-2</c:v>
                </c:pt>
                <c:pt idx="12">
                  <c:v>7.4899999999999994E-2</c:v>
                </c:pt>
                <c:pt idx="13">
                  <c:v>7.4099999999999999E-2</c:v>
                </c:pt>
                <c:pt idx="14">
                  <c:v>7.3999999999999996E-2</c:v>
                </c:pt>
                <c:pt idx="15">
                  <c:v>7.5399999999999995E-2</c:v>
                </c:pt>
                <c:pt idx="16">
                  <c:v>7.4200000000000002E-2</c:v>
                </c:pt>
                <c:pt idx="17">
                  <c:v>7.0599999999999996E-2</c:v>
                </c:pt>
                <c:pt idx="18">
                  <c:v>5.4399999999999997E-2</c:v>
                </c:pt>
                <c:pt idx="19">
                  <c:v>4.0500000000000001E-2</c:v>
                </c:pt>
                <c:pt idx="20">
                  <c:v>3.0099999999999998E-2</c:v>
                </c:pt>
                <c:pt idx="21">
                  <c:v>2.1000000000000001E-2</c:v>
                </c:pt>
                <c:pt idx="22">
                  <c:v>1.3599999999999999E-2</c:v>
                </c:pt>
                <c:pt idx="23">
                  <c:v>8.3999999999999995E-3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B16-476C-B644-2615607FE61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8.231150287101483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108'!$G$4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108'!$F$5:$F$16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8AB-468F-994D-6191B36B28E4}"/>
            </c:ext>
          </c:extLst>
        </c:ser>
        <c:ser>
          <c:idx val="1"/>
          <c:order val="1"/>
          <c:tx>
            <c:strRef>
              <c:f>'PCS 108'!$H$4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108'!$F$5:$F$16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108'!$H$5:$H$16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1.1599999999999999</c:v>
                </c:pt>
                <c:pt idx="2">
                  <c:v>1.05</c:v>
                </c:pt>
                <c:pt idx="3">
                  <c:v>0.97</c:v>
                </c:pt>
                <c:pt idx="4">
                  <c:v>0.98</c:v>
                </c:pt>
                <c:pt idx="5">
                  <c:v>0.99</c:v>
                </c:pt>
                <c:pt idx="6">
                  <c:v>0.89</c:v>
                </c:pt>
                <c:pt idx="7">
                  <c:v>0.97</c:v>
                </c:pt>
                <c:pt idx="8">
                  <c:v>0.94</c:v>
                </c:pt>
                <c:pt idx="9">
                  <c:v>1.03</c:v>
                </c:pt>
                <c:pt idx="10">
                  <c:v>0.98</c:v>
                </c:pt>
                <c:pt idx="11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AB-468F-994D-6191B36B28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109'!$B$5:$B$28</c:f>
              <c:numCache>
                <c:formatCode>0.00%</c:formatCode>
                <c:ptCount val="24"/>
                <c:pt idx="0">
                  <c:v>3.8864603481624758E-3</c:v>
                </c:pt>
                <c:pt idx="1">
                  <c:v>3.01063829787234E-3</c:v>
                </c:pt>
                <c:pt idx="2">
                  <c:v>2.1348162475822051E-3</c:v>
                </c:pt>
                <c:pt idx="3">
                  <c:v>1.4779497098646036E-3</c:v>
                </c:pt>
                <c:pt idx="4">
                  <c:v>2.1348162475822051E-3</c:v>
                </c:pt>
                <c:pt idx="5">
                  <c:v>4.5980657640232112E-3</c:v>
                </c:pt>
                <c:pt idx="6">
                  <c:v>1.6202707930367505E-2</c:v>
                </c:pt>
                <c:pt idx="7">
                  <c:v>2.8464216634429398E-2</c:v>
                </c:pt>
                <c:pt idx="8">
                  <c:v>3.1803288201160539E-2</c:v>
                </c:pt>
                <c:pt idx="9">
                  <c:v>3.1529593810444873E-2</c:v>
                </c:pt>
                <c:pt idx="10">
                  <c:v>3.3828626692456482E-2</c:v>
                </c:pt>
                <c:pt idx="11">
                  <c:v>3.6510831721470016E-2</c:v>
                </c:pt>
                <c:pt idx="12">
                  <c:v>3.8755125725338492E-2</c:v>
                </c:pt>
                <c:pt idx="13">
                  <c:v>3.8481431334622826E-2</c:v>
                </c:pt>
                <c:pt idx="14">
                  <c:v>3.974042553191489E-2</c:v>
                </c:pt>
                <c:pt idx="15">
                  <c:v>4.2148936170212765E-2</c:v>
                </c:pt>
                <c:pt idx="16">
                  <c:v>4.2915280464216631E-2</c:v>
                </c:pt>
                <c:pt idx="17">
                  <c:v>4.3079497098646037E-2</c:v>
                </c:pt>
                <c:pt idx="18">
                  <c:v>3.464970986460348E-2</c:v>
                </c:pt>
                <c:pt idx="19">
                  <c:v>2.3647195357833658E-2</c:v>
                </c:pt>
                <c:pt idx="20">
                  <c:v>1.8009090909090909E-2</c:v>
                </c:pt>
                <c:pt idx="21">
                  <c:v>1.3848936170212767E-2</c:v>
                </c:pt>
                <c:pt idx="22">
                  <c:v>1.0071953578336557E-2</c:v>
                </c:pt>
                <c:pt idx="23">
                  <c:v>6.4044487427466152E-3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1F1-4693-8E9F-1EA33DC78CCB}"/>
            </c:ext>
          </c:extLst>
        </c:ser>
        <c:ser>
          <c:idx val="1"/>
          <c:order val="1"/>
          <c:tx>
            <c:strRef>
              <c:f>'PCS 109'!$C$4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109'!$C$5:$C$28</c:f>
              <c:numCache>
                <c:formatCode>0.00%</c:formatCode>
                <c:ptCount val="24"/>
                <c:pt idx="0">
                  <c:v>2.7872340425531914E-3</c:v>
                </c:pt>
                <c:pt idx="1">
                  <c:v>1.9257253384912961E-3</c:v>
                </c:pt>
                <c:pt idx="2">
                  <c:v>1.6723404255319149E-3</c:v>
                </c:pt>
                <c:pt idx="3">
                  <c:v>1.9764023210831721E-3</c:v>
                </c:pt>
                <c:pt idx="4">
                  <c:v>3.141972920696325E-3</c:v>
                </c:pt>
                <c:pt idx="5">
                  <c:v>9.3245647969052228E-3</c:v>
                </c:pt>
                <c:pt idx="6">
                  <c:v>2.3311411992263057E-2</c:v>
                </c:pt>
                <c:pt idx="7">
                  <c:v>3.2686653771760159E-2</c:v>
                </c:pt>
                <c:pt idx="8">
                  <c:v>3.248394584139265E-2</c:v>
                </c:pt>
                <c:pt idx="9">
                  <c:v>3.0963636363636363E-2</c:v>
                </c:pt>
                <c:pt idx="10">
                  <c:v>3.2585299806576401E-2</c:v>
                </c:pt>
                <c:pt idx="11">
                  <c:v>3.4004255319148941E-2</c:v>
                </c:pt>
                <c:pt idx="12">
                  <c:v>3.4815087040618954E-2</c:v>
                </c:pt>
                <c:pt idx="13">
                  <c:v>3.4663056092843328E-2</c:v>
                </c:pt>
                <c:pt idx="14">
                  <c:v>3.5372533849129591E-2</c:v>
                </c:pt>
                <c:pt idx="15">
                  <c:v>3.6588781431334622E-2</c:v>
                </c:pt>
                <c:pt idx="16">
                  <c:v>3.805841392649903E-2</c:v>
                </c:pt>
                <c:pt idx="17">
                  <c:v>3.638607350096712E-2</c:v>
                </c:pt>
                <c:pt idx="18">
                  <c:v>2.6098646034816247E-2</c:v>
                </c:pt>
                <c:pt idx="19">
                  <c:v>1.9206576402321086E-2</c:v>
                </c:pt>
                <c:pt idx="20">
                  <c:v>1.4747001934235978E-2</c:v>
                </c:pt>
                <c:pt idx="21">
                  <c:v>1.1402321083172146E-2</c:v>
                </c:pt>
                <c:pt idx="22">
                  <c:v>7.8549323017408131E-3</c:v>
                </c:pt>
                <c:pt idx="23">
                  <c:v>4.7129593810444868E-3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1F1-4693-8E9F-1EA33DC78CCB}"/>
            </c:ext>
          </c:extLst>
        </c:ser>
        <c:ser>
          <c:idx val="2"/>
          <c:order val="2"/>
          <c:tx>
            <c:strRef>
              <c:f>'PCS 109'!$D$4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109'!$D$5:$D$28</c:f>
              <c:numCache>
                <c:formatCode>0.00%</c:formatCode>
                <c:ptCount val="24"/>
                <c:pt idx="0">
                  <c:v>6.3E-3</c:v>
                </c:pt>
                <c:pt idx="1">
                  <c:v>4.5999999999999999E-3</c:v>
                </c:pt>
                <c:pt idx="2">
                  <c:v>3.5999999999999999E-3</c:v>
                </c:pt>
                <c:pt idx="3">
                  <c:v>3.3E-3</c:v>
                </c:pt>
                <c:pt idx="4">
                  <c:v>5.1000000000000004E-3</c:v>
                </c:pt>
                <c:pt idx="5">
                  <c:v>1.3599999999999999E-2</c:v>
                </c:pt>
                <c:pt idx="6">
                  <c:v>3.8100000000000002E-2</c:v>
                </c:pt>
                <c:pt idx="7">
                  <c:v>5.8400000000000001E-2</c:v>
                </c:pt>
                <c:pt idx="8">
                  <c:v>6.1199999999999997E-2</c:v>
                </c:pt>
                <c:pt idx="9">
                  <c:v>5.9400000000000001E-2</c:v>
                </c:pt>
                <c:pt idx="10">
                  <c:v>6.3100000000000003E-2</c:v>
                </c:pt>
                <c:pt idx="11">
                  <c:v>6.6900000000000001E-2</c:v>
                </c:pt>
                <c:pt idx="12">
                  <c:v>6.9699999999999998E-2</c:v>
                </c:pt>
                <c:pt idx="13">
                  <c:v>6.93E-2</c:v>
                </c:pt>
                <c:pt idx="14">
                  <c:v>7.1099999999999997E-2</c:v>
                </c:pt>
                <c:pt idx="15">
                  <c:v>7.46E-2</c:v>
                </c:pt>
                <c:pt idx="16">
                  <c:v>7.6700000000000004E-2</c:v>
                </c:pt>
                <c:pt idx="17">
                  <c:v>7.5200000000000003E-2</c:v>
                </c:pt>
                <c:pt idx="18">
                  <c:v>5.7200000000000001E-2</c:v>
                </c:pt>
                <c:pt idx="19">
                  <c:v>4.0500000000000001E-2</c:v>
                </c:pt>
                <c:pt idx="20">
                  <c:v>3.09E-2</c:v>
                </c:pt>
                <c:pt idx="21">
                  <c:v>2.3900000000000001E-2</c:v>
                </c:pt>
                <c:pt idx="22">
                  <c:v>1.6899999999999998E-2</c:v>
                </c:pt>
                <c:pt idx="23">
                  <c:v>1.0500000000000001E-2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1F1-4693-8E9F-1EA33DC78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7.672265301438080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109'!$G$4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109'!$F$5:$F$16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CF3-43F6-8722-1D5C0F420E63}"/>
            </c:ext>
          </c:extLst>
        </c:ser>
        <c:ser>
          <c:idx val="1"/>
          <c:order val="1"/>
          <c:tx>
            <c:strRef>
              <c:f>'PCS 109'!$H$4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109'!$F$5:$F$16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109'!$H$5:$H$16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1.1200000000000001</c:v>
                </c:pt>
                <c:pt idx="2">
                  <c:v>1.1299999999999999</c:v>
                </c:pt>
                <c:pt idx="3">
                  <c:v>1.05</c:v>
                </c:pt>
                <c:pt idx="4">
                  <c:v>0.95</c:v>
                </c:pt>
                <c:pt idx="5">
                  <c:v>0.91</c:v>
                </c:pt>
                <c:pt idx="6">
                  <c:v>0.88</c:v>
                </c:pt>
                <c:pt idx="7">
                  <c:v>0.96</c:v>
                </c:pt>
                <c:pt idx="8">
                  <c:v>0.94</c:v>
                </c:pt>
                <c:pt idx="9">
                  <c:v>1.03</c:v>
                </c:pt>
                <c:pt idx="10">
                  <c:v>0.99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F3-43F6-8722-1D5C0F420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110'!$B$4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110'!$B$5:$B$28</c:f>
              <c:numCache>
                <c:formatCode>0.00%</c:formatCode>
                <c:ptCount val="24"/>
                <c:pt idx="0">
                  <c:v>4.567219152854512E-3</c:v>
                </c:pt>
                <c:pt idx="1">
                  <c:v>3.5966850828729282E-3</c:v>
                </c:pt>
                <c:pt idx="2">
                  <c:v>2.4548802946593004E-3</c:v>
                </c:pt>
                <c:pt idx="3">
                  <c:v>1.7127071823204419E-3</c:v>
                </c:pt>
                <c:pt idx="4">
                  <c:v>2.4548802946593004E-3</c:v>
                </c:pt>
                <c:pt idx="5">
                  <c:v>4.9097605893186009E-3</c:v>
                </c:pt>
                <c:pt idx="6">
                  <c:v>1.6384898710865563E-2</c:v>
                </c:pt>
                <c:pt idx="7">
                  <c:v>2.8659300184162063E-2</c:v>
                </c:pt>
                <c:pt idx="8">
                  <c:v>3.2427255985267037E-2</c:v>
                </c:pt>
                <c:pt idx="9">
                  <c:v>3.1913443830570896E-2</c:v>
                </c:pt>
                <c:pt idx="10">
                  <c:v>3.448250460405157E-2</c:v>
                </c:pt>
                <c:pt idx="11">
                  <c:v>3.7279926335174955E-2</c:v>
                </c:pt>
                <c:pt idx="12">
                  <c:v>3.9563535911602214E-2</c:v>
                </c:pt>
                <c:pt idx="13">
                  <c:v>3.9848987108655622E-2</c:v>
                </c:pt>
                <c:pt idx="14">
                  <c:v>4.0933701657458563E-2</c:v>
                </c:pt>
                <c:pt idx="15">
                  <c:v>4.3731123388581948E-2</c:v>
                </c:pt>
                <c:pt idx="16">
                  <c:v>4.4530386740331489E-2</c:v>
                </c:pt>
                <c:pt idx="17">
                  <c:v>4.4359116022099451E-2</c:v>
                </c:pt>
                <c:pt idx="18">
                  <c:v>3.6766114180478822E-2</c:v>
                </c:pt>
                <c:pt idx="19">
                  <c:v>2.5747697974217314E-2</c:v>
                </c:pt>
                <c:pt idx="20">
                  <c:v>1.9981583793738489E-2</c:v>
                </c:pt>
                <c:pt idx="21">
                  <c:v>1.5756906077348067E-2</c:v>
                </c:pt>
                <c:pt idx="22">
                  <c:v>1.1532228360957641E-2</c:v>
                </c:pt>
                <c:pt idx="23">
                  <c:v>7.3646408839779E-3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39-4DB5-9A55-622F9FD025B9}"/>
            </c:ext>
          </c:extLst>
        </c:ser>
        <c:ser>
          <c:idx val="1"/>
          <c:order val="1"/>
          <c:tx>
            <c:strRef>
              <c:f>'PCS 110'!$C$4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110'!$C$5:$C$28</c:f>
              <c:numCache>
                <c:formatCode>0.00%</c:formatCode>
                <c:ptCount val="24"/>
                <c:pt idx="0">
                  <c:v>2.4887661141804788E-3</c:v>
                </c:pt>
                <c:pt idx="1">
                  <c:v>1.6305709023941069E-3</c:v>
                </c:pt>
                <c:pt idx="2">
                  <c:v>1.4160220994475139E-3</c:v>
                </c:pt>
                <c:pt idx="3">
                  <c:v>1.8022099447513812E-3</c:v>
                </c:pt>
                <c:pt idx="4">
                  <c:v>2.8320441988950278E-3</c:v>
                </c:pt>
                <c:pt idx="5">
                  <c:v>7.7237569060773477E-3</c:v>
                </c:pt>
                <c:pt idx="6">
                  <c:v>1.9523941068139962E-2</c:v>
                </c:pt>
                <c:pt idx="7">
                  <c:v>2.7676795580110498E-2</c:v>
                </c:pt>
                <c:pt idx="8">
                  <c:v>2.840626151012891E-2</c:v>
                </c:pt>
                <c:pt idx="9">
                  <c:v>2.7033149171270719E-2</c:v>
                </c:pt>
                <c:pt idx="10">
                  <c:v>2.8148802946593002E-2</c:v>
                </c:pt>
                <c:pt idx="11">
                  <c:v>2.9049907918968689E-2</c:v>
                </c:pt>
                <c:pt idx="12">
                  <c:v>2.9564825046040518E-2</c:v>
                </c:pt>
                <c:pt idx="13">
                  <c:v>2.88353591160221E-2</c:v>
                </c:pt>
                <c:pt idx="14">
                  <c:v>2.8706629834254142E-2</c:v>
                </c:pt>
                <c:pt idx="15">
                  <c:v>3.0337200736648251E-2</c:v>
                </c:pt>
                <c:pt idx="16">
                  <c:v>3.1581583793738488E-2</c:v>
                </c:pt>
                <c:pt idx="17">
                  <c:v>3.1238305709023941E-2</c:v>
                </c:pt>
                <c:pt idx="18">
                  <c:v>2.1626519337016575E-2</c:v>
                </c:pt>
                <c:pt idx="19">
                  <c:v>1.6091160220994476E-2</c:v>
                </c:pt>
                <c:pt idx="20">
                  <c:v>1.2529650092081032E-2</c:v>
                </c:pt>
                <c:pt idx="21">
                  <c:v>9.7834254143646417E-3</c:v>
                </c:pt>
                <c:pt idx="22">
                  <c:v>6.8226519337016575E-3</c:v>
                </c:pt>
                <c:pt idx="23">
                  <c:v>4.2051565377532229E-3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39-4DB5-9A55-622F9FD025B9}"/>
            </c:ext>
          </c:extLst>
        </c:ser>
        <c:ser>
          <c:idx val="2"/>
          <c:order val="2"/>
          <c:tx>
            <c:strRef>
              <c:f>'PCS 110'!$D$4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110'!$D$5:$D$28</c:f>
              <c:numCache>
                <c:formatCode>0.00%</c:formatCode>
                <c:ptCount val="24"/>
                <c:pt idx="0">
                  <c:v>6.7999999999999996E-3</c:v>
                </c:pt>
                <c:pt idx="1">
                  <c:v>5.0000000000000001E-3</c:v>
                </c:pt>
                <c:pt idx="2">
                  <c:v>3.8E-3</c:v>
                </c:pt>
                <c:pt idx="3">
                  <c:v>3.7000000000000002E-3</c:v>
                </c:pt>
                <c:pt idx="4">
                  <c:v>5.4999999999999997E-3</c:v>
                </c:pt>
                <c:pt idx="5">
                  <c:v>1.35E-2</c:v>
                </c:pt>
                <c:pt idx="6">
                  <c:v>3.7499999999999999E-2</c:v>
                </c:pt>
                <c:pt idx="7">
                  <c:v>5.7700000000000001E-2</c:v>
                </c:pt>
                <c:pt idx="8">
                  <c:v>6.1699999999999998E-2</c:v>
                </c:pt>
                <c:pt idx="9">
                  <c:v>5.96E-2</c:v>
                </c:pt>
                <c:pt idx="10">
                  <c:v>6.3100000000000003E-2</c:v>
                </c:pt>
                <c:pt idx="11">
                  <c:v>6.6500000000000004E-2</c:v>
                </c:pt>
                <c:pt idx="12">
                  <c:v>6.9099999999999995E-2</c:v>
                </c:pt>
                <c:pt idx="13">
                  <c:v>6.8400000000000002E-2</c:v>
                </c:pt>
                <c:pt idx="14">
                  <c:v>6.9199999999999998E-2</c:v>
                </c:pt>
                <c:pt idx="15">
                  <c:v>7.3499999999999996E-2</c:v>
                </c:pt>
                <c:pt idx="16">
                  <c:v>7.5700000000000003E-2</c:v>
                </c:pt>
                <c:pt idx="17">
                  <c:v>7.51E-2</c:v>
                </c:pt>
                <c:pt idx="18">
                  <c:v>5.7099999999999998E-2</c:v>
                </c:pt>
                <c:pt idx="19">
                  <c:v>4.1200000000000001E-2</c:v>
                </c:pt>
                <c:pt idx="20">
                  <c:v>3.1899999999999998E-2</c:v>
                </c:pt>
                <c:pt idx="21">
                  <c:v>2.5100000000000001E-2</c:v>
                </c:pt>
                <c:pt idx="22">
                  <c:v>1.7999999999999999E-2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39-4DB5-9A55-622F9FD025B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6.15135275390956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867-4C29-8A39-43D260AA3168}"/>
            </c:ext>
          </c:extLst>
        </c:ser>
        <c:ser>
          <c:idx val="1"/>
          <c:order val="1"/>
          <c:tx>
            <c:strRef>
              <c:f>'PCS 110'!$H$4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110'!$H$5:$H$16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1.1200000000000001</c:v>
                </c:pt>
                <c:pt idx="2">
                  <c:v>1.1299999999999999</c:v>
                </c:pt>
                <c:pt idx="3">
                  <c:v>1.05</c:v>
                </c:pt>
                <c:pt idx="4">
                  <c:v>0.95</c:v>
                </c:pt>
                <c:pt idx="5">
                  <c:v>0.91</c:v>
                </c:pt>
                <c:pt idx="6">
                  <c:v>0.88</c:v>
                </c:pt>
                <c:pt idx="7">
                  <c:v>0.95</c:v>
                </c:pt>
                <c:pt idx="8">
                  <c:v>0.94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867-4C29-8A39-43D260AA31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9'!$B$5:$B$28</c:f>
              <c:numCache>
                <c:formatCode>0.00%</c:formatCode>
                <c:ptCount val="24"/>
                <c:pt idx="0">
                  <c:v>4.1346379647749509E-3</c:v>
                </c:pt>
                <c:pt idx="1">
                  <c:v>2.8289628180039141E-3</c:v>
                </c:pt>
                <c:pt idx="2">
                  <c:v>2.2849315068493147E-3</c:v>
                </c:pt>
                <c:pt idx="3">
                  <c:v>1.7409001956947164E-3</c:v>
                </c:pt>
                <c:pt idx="4">
                  <c:v>2.0129158512720157E-3</c:v>
                </c:pt>
                <c:pt idx="5">
                  <c:v>4.7330724070450093E-3</c:v>
                </c:pt>
                <c:pt idx="6">
                  <c:v>1.3927201565557731E-2</c:v>
                </c:pt>
                <c:pt idx="7">
                  <c:v>2.5025440313111547E-2</c:v>
                </c:pt>
                <c:pt idx="8">
                  <c:v>2.7908806262230919E-2</c:v>
                </c:pt>
                <c:pt idx="9">
                  <c:v>2.8996868884540117E-2</c:v>
                </c:pt>
                <c:pt idx="10">
                  <c:v>3.3512328767123289E-2</c:v>
                </c:pt>
                <c:pt idx="11">
                  <c:v>3.8299804305283756E-2</c:v>
                </c:pt>
                <c:pt idx="12">
                  <c:v>4.1890410958904105E-2</c:v>
                </c:pt>
                <c:pt idx="13">
                  <c:v>4.1890410958904105E-2</c:v>
                </c:pt>
                <c:pt idx="14">
                  <c:v>4.1291976516634049E-2</c:v>
                </c:pt>
                <c:pt idx="15">
                  <c:v>4.1128767123287668E-2</c:v>
                </c:pt>
                <c:pt idx="16">
                  <c:v>4.0530332681017613E-2</c:v>
                </c:pt>
                <c:pt idx="17">
                  <c:v>3.9551076320939335E-2</c:v>
                </c:pt>
                <c:pt idx="18">
                  <c:v>3.2750684931506846E-2</c:v>
                </c:pt>
                <c:pt idx="19">
                  <c:v>2.5623874755381606E-2</c:v>
                </c:pt>
                <c:pt idx="20">
                  <c:v>1.9965949119373778E-2</c:v>
                </c:pt>
                <c:pt idx="21">
                  <c:v>1.5504892367906068E-2</c:v>
                </c:pt>
                <c:pt idx="22">
                  <c:v>1.1152641878669276E-2</c:v>
                </c:pt>
                <c:pt idx="23">
                  <c:v>7.1268101761252445E-3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40-46A0-B9AD-C3097736C815}"/>
            </c:ext>
          </c:extLst>
        </c:ser>
        <c:ser>
          <c:idx val="1"/>
          <c:order val="1"/>
          <c:tx>
            <c:strRef>
              <c:f>'PCS 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9'!$C$5:$C$28</c:f>
              <c:numCache>
                <c:formatCode>0.00%</c:formatCode>
                <c:ptCount val="24"/>
                <c:pt idx="0">
                  <c:v>3.2829745596868881E-3</c:v>
                </c:pt>
                <c:pt idx="1">
                  <c:v>2.279843444227006E-3</c:v>
                </c:pt>
                <c:pt idx="2">
                  <c:v>2.1886497064579256E-3</c:v>
                </c:pt>
                <c:pt idx="3">
                  <c:v>1.8238747553816048E-3</c:v>
                </c:pt>
                <c:pt idx="4">
                  <c:v>2.325440313111546E-3</c:v>
                </c:pt>
                <c:pt idx="5">
                  <c:v>5.6996086105675151E-3</c:v>
                </c:pt>
                <c:pt idx="6">
                  <c:v>1.6278082191780823E-2</c:v>
                </c:pt>
                <c:pt idx="7">
                  <c:v>2.3254403131115459E-2</c:v>
                </c:pt>
                <c:pt idx="8">
                  <c:v>2.4439921722113504E-2</c:v>
                </c:pt>
                <c:pt idx="9">
                  <c:v>2.4075146771037181E-2</c:v>
                </c:pt>
                <c:pt idx="10">
                  <c:v>2.694774951076321E-2</c:v>
                </c:pt>
                <c:pt idx="11">
                  <c:v>3.0732289628180042E-2</c:v>
                </c:pt>
                <c:pt idx="12">
                  <c:v>3.3924070450097842E-2</c:v>
                </c:pt>
                <c:pt idx="13">
                  <c:v>3.3604892367906064E-2</c:v>
                </c:pt>
                <c:pt idx="14">
                  <c:v>3.3331311154598829E-2</c:v>
                </c:pt>
                <c:pt idx="15">
                  <c:v>3.305772994129158E-2</c:v>
                </c:pt>
                <c:pt idx="16">
                  <c:v>3.2419373776908018E-2</c:v>
                </c:pt>
                <c:pt idx="17">
                  <c:v>3.1689823874755385E-2</c:v>
                </c:pt>
                <c:pt idx="18">
                  <c:v>2.6993346379647752E-2</c:v>
                </c:pt>
                <c:pt idx="19">
                  <c:v>2.2068884540117416E-2</c:v>
                </c:pt>
                <c:pt idx="20">
                  <c:v>1.7281213307240705E-2</c:v>
                </c:pt>
                <c:pt idx="21">
                  <c:v>1.3359882583170253E-2</c:v>
                </c:pt>
                <c:pt idx="22">
                  <c:v>9.3017612524461842E-3</c:v>
                </c:pt>
                <c:pt idx="23">
                  <c:v>5.608414872798435E-3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40-46A0-B9AD-C3097736C815}"/>
            </c:ext>
          </c:extLst>
        </c:ser>
        <c:ser>
          <c:idx val="2"/>
          <c:order val="2"/>
          <c:tx>
            <c:strRef>
              <c:f>'PCS 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9'!$D$5:$D$28</c:f>
              <c:numCache>
                <c:formatCode>0.00%</c:formatCode>
                <c:ptCount val="24"/>
                <c:pt idx="0">
                  <c:v>7.4000000000000003E-3</c:v>
                </c:pt>
                <c:pt idx="1">
                  <c:v>5.1000000000000004E-3</c:v>
                </c:pt>
                <c:pt idx="2">
                  <c:v>4.4999999999999997E-3</c:v>
                </c:pt>
                <c:pt idx="3">
                  <c:v>3.5999999999999999E-3</c:v>
                </c:pt>
                <c:pt idx="4">
                  <c:v>4.4000000000000003E-3</c:v>
                </c:pt>
                <c:pt idx="5">
                  <c:v>1.04E-2</c:v>
                </c:pt>
                <c:pt idx="6">
                  <c:v>3.0200000000000001E-2</c:v>
                </c:pt>
                <c:pt idx="7">
                  <c:v>4.8300000000000003E-2</c:v>
                </c:pt>
                <c:pt idx="8">
                  <c:v>5.2400000000000002E-2</c:v>
                </c:pt>
                <c:pt idx="9">
                  <c:v>5.3100000000000001E-2</c:v>
                </c:pt>
                <c:pt idx="10">
                  <c:v>6.0499999999999998E-2</c:v>
                </c:pt>
                <c:pt idx="11">
                  <c:v>6.9000000000000006E-2</c:v>
                </c:pt>
                <c:pt idx="12">
                  <c:v>7.5800000000000006E-2</c:v>
                </c:pt>
                <c:pt idx="13">
                  <c:v>7.5499999999999998E-2</c:v>
                </c:pt>
                <c:pt idx="14">
                  <c:v>7.46E-2</c:v>
                </c:pt>
                <c:pt idx="15">
                  <c:v>7.4200000000000002E-2</c:v>
                </c:pt>
                <c:pt idx="16">
                  <c:v>7.2999999999999995E-2</c:v>
                </c:pt>
                <c:pt idx="17">
                  <c:v>7.1199999999999999E-2</c:v>
                </c:pt>
                <c:pt idx="18">
                  <c:v>5.9799999999999999E-2</c:v>
                </c:pt>
                <c:pt idx="19">
                  <c:v>4.7699999999999999E-2</c:v>
                </c:pt>
                <c:pt idx="20">
                  <c:v>3.73E-2</c:v>
                </c:pt>
                <c:pt idx="21">
                  <c:v>2.8899999999999999E-2</c:v>
                </c:pt>
                <c:pt idx="22">
                  <c:v>2.0500000000000001E-2</c:v>
                </c:pt>
                <c:pt idx="23">
                  <c:v>1.2800000000000001E-2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40-46A0-B9AD-C3097736C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112'!$B$5:$B$28</c:f>
              <c:numCache>
                <c:formatCode>0.00%</c:formatCode>
                <c:ptCount val="24"/>
                <c:pt idx="0">
                  <c:v>1.8005780346820812E-3</c:v>
                </c:pt>
                <c:pt idx="1">
                  <c:v>1.1832369942196531E-3</c:v>
                </c:pt>
                <c:pt idx="2">
                  <c:v>9.7745664739884398E-4</c:v>
                </c:pt>
                <c:pt idx="3">
                  <c:v>1.1832369942196531E-3</c:v>
                </c:pt>
                <c:pt idx="4">
                  <c:v>2.0578034682080925E-3</c:v>
                </c:pt>
                <c:pt idx="5">
                  <c:v>5.9676300578034676E-3</c:v>
                </c:pt>
                <c:pt idx="6">
                  <c:v>2.1812716763005779E-2</c:v>
                </c:pt>
                <c:pt idx="7">
                  <c:v>3.7760693641618506E-2</c:v>
                </c:pt>
                <c:pt idx="8">
                  <c:v>3.8583815028901736E-2</c:v>
                </c:pt>
                <c:pt idx="9">
                  <c:v>3.796647398843931E-2</c:v>
                </c:pt>
                <c:pt idx="10">
                  <c:v>3.7554913294797682E-2</c:v>
                </c:pt>
                <c:pt idx="11">
                  <c:v>3.7297687861271675E-2</c:v>
                </c:pt>
                <c:pt idx="12">
                  <c:v>3.7709248554913297E-2</c:v>
                </c:pt>
                <c:pt idx="13">
                  <c:v>3.7657803468208094E-2</c:v>
                </c:pt>
                <c:pt idx="14">
                  <c:v>3.740057803468208E-2</c:v>
                </c:pt>
                <c:pt idx="15">
                  <c:v>3.6783236994219648E-2</c:v>
                </c:pt>
                <c:pt idx="16">
                  <c:v>3.6165895953757222E-2</c:v>
                </c:pt>
                <c:pt idx="17">
                  <c:v>3.2101734104046244E-2</c:v>
                </c:pt>
                <c:pt idx="18">
                  <c:v>2.5773988439306356E-2</c:v>
                </c:pt>
                <c:pt idx="19">
                  <c:v>1.6976878612716764E-2</c:v>
                </c:pt>
                <c:pt idx="20">
                  <c:v>1.2243930635838151E-2</c:v>
                </c:pt>
                <c:pt idx="21">
                  <c:v>8.5913294797687854E-3</c:v>
                </c:pt>
                <c:pt idx="22">
                  <c:v>5.7618497109826585E-3</c:v>
                </c:pt>
                <c:pt idx="23">
                  <c:v>3.2410404624277456E-3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57-4E1C-8270-43DD06B1A0E9}"/>
            </c:ext>
          </c:extLst>
        </c:ser>
        <c:ser>
          <c:idx val="1"/>
          <c:order val="1"/>
          <c:tx>
            <c:strRef>
              <c:f>'PCS 112'!$C$4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112'!$C$5:$C$28</c:f>
              <c:numCache>
                <c:formatCode>0.00%</c:formatCode>
                <c:ptCount val="24"/>
                <c:pt idx="0">
                  <c:v>2.7190751445086703E-3</c:v>
                </c:pt>
                <c:pt idx="1">
                  <c:v>1.8450867052023122E-3</c:v>
                </c:pt>
                <c:pt idx="2">
                  <c:v>1.4080924855491329E-3</c:v>
                </c:pt>
                <c:pt idx="3">
                  <c:v>1.0682080924855491E-3</c:v>
                </c:pt>
                <c:pt idx="4">
                  <c:v>1.2138728323699422E-3</c:v>
                </c:pt>
                <c:pt idx="5">
                  <c:v>3.2531791907514452E-3</c:v>
                </c:pt>
                <c:pt idx="6">
                  <c:v>1.1993063583815028E-2</c:v>
                </c:pt>
                <c:pt idx="7">
                  <c:v>2.4228901734104049E-2</c:v>
                </c:pt>
                <c:pt idx="8">
                  <c:v>2.5491329479768787E-2</c:v>
                </c:pt>
                <c:pt idx="9">
                  <c:v>2.8113294797687861E-2</c:v>
                </c:pt>
                <c:pt idx="10">
                  <c:v>2.990982658959538E-2</c:v>
                </c:pt>
                <c:pt idx="11">
                  <c:v>3.2386127167630056E-2</c:v>
                </c:pt>
                <c:pt idx="12">
                  <c:v>3.4619653179190753E-2</c:v>
                </c:pt>
                <c:pt idx="13">
                  <c:v>3.4619653179190753E-2</c:v>
                </c:pt>
                <c:pt idx="14">
                  <c:v>3.8067052023121384E-2</c:v>
                </c:pt>
                <c:pt idx="15">
                  <c:v>3.9475144508670519E-2</c:v>
                </c:pt>
                <c:pt idx="16">
                  <c:v>4.3116763005780351E-2</c:v>
                </c:pt>
                <c:pt idx="17">
                  <c:v>4.0640462427745661E-2</c:v>
                </c:pt>
                <c:pt idx="18">
                  <c:v>2.8161849710982661E-2</c:v>
                </c:pt>
                <c:pt idx="19">
                  <c:v>2.2869364161849714E-2</c:v>
                </c:pt>
                <c:pt idx="20">
                  <c:v>1.6023121387283238E-2</c:v>
                </c:pt>
                <c:pt idx="21">
                  <c:v>1.1410404624277457E-2</c:v>
                </c:pt>
                <c:pt idx="22">
                  <c:v>7.7687861271676303E-3</c:v>
                </c:pt>
                <c:pt idx="23">
                  <c:v>5.0982658959537576E-3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457-4E1C-8270-43DD06B1A0E9}"/>
            </c:ext>
          </c:extLst>
        </c:ser>
        <c:ser>
          <c:idx val="2"/>
          <c:order val="2"/>
          <c:tx>
            <c:strRef>
              <c:f>'PCS 112'!$D$4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112'!$D$5:$D$28</c:f>
              <c:numCache>
                <c:formatCode>0.00%</c:formatCode>
                <c:ptCount val="24"/>
                <c:pt idx="0">
                  <c:v>4.4999999999999997E-3</c:v>
                </c:pt>
                <c:pt idx="1">
                  <c:v>3.0000000000000001E-3</c:v>
                </c:pt>
                <c:pt idx="2">
                  <c:v>2.3999999999999998E-3</c:v>
                </c:pt>
                <c:pt idx="3">
                  <c:v>2.2000000000000001E-3</c:v>
                </c:pt>
                <c:pt idx="4">
                  <c:v>3.3E-3</c:v>
                </c:pt>
                <c:pt idx="5">
                  <c:v>9.2999999999999992E-3</c:v>
                </c:pt>
                <c:pt idx="6">
                  <c:v>3.3799999999999997E-2</c:v>
                </c:pt>
                <c:pt idx="7">
                  <c:v>6.2E-2</c:v>
                </c:pt>
                <c:pt idx="8">
                  <c:v>6.4100000000000004E-2</c:v>
                </c:pt>
                <c:pt idx="9">
                  <c:v>6.6100000000000006E-2</c:v>
                </c:pt>
                <c:pt idx="10">
                  <c:v>6.7500000000000004E-2</c:v>
                </c:pt>
                <c:pt idx="11">
                  <c:v>6.9699999999999998E-2</c:v>
                </c:pt>
                <c:pt idx="12">
                  <c:v>7.2300000000000003E-2</c:v>
                </c:pt>
                <c:pt idx="13">
                  <c:v>7.2300000000000003E-2</c:v>
                </c:pt>
                <c:pt idx="14">
                  <c:v>7.5399999999999995E-2</c:v>
                </c:pt>
                <c:pt idx="15">
                  <c:v>7.6200000000000004E-2</c:v>
                </c:pt>
                <c:pt idx="16">
                  <c:v>7.9200000000000007E-2</c:v>
                </c:pt>
                <c:pt idx="17">
                  <c:v>7.2700000000000001E-2</c:v>
                </c:pt>
                <c:pt idx="18">
                  <c:v>5.3900000000000003E-2</c:v>
                </c:pt>
                <c:pt idx="19">
                  <c:v>3.9800000000000002E-2</c:v>
                </c:pt>
                <c:pt idx="20">
                  <c:v>2.8299999999999999E-2</c:v>
                </c:pt>
                <c:pt idx="21">
                  <c:v>0.02</c:v>
                </c:pt>
                <c:pt idx="22">
                  <c:v>1.35E-2</c:v>
                </c:pt>
                <c:pt idx="23">
                  <c:v>8.3000000000000001E-3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457-4E1C-8270-43DD06B1A0E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947-42CE-B267-58C8C02B1FB7}"/>
            </c:ext>
          </c:extLst>
        </c:ser>
        <c:ser>
          <c:idx val="1"/>
          <c:order val="1"/>
          <c:tx>
            <c:strRef>
              <c:f>'PCS 112'!$H$4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112'!$H$5:$H$16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1.04</c:v>
                </c:pt>
                <c:pt idx="2">
                  <c:v>1.07</c:v>
                </c:pt>
                <c:pt idx="3">
                  <c:v>1</c:v>
                </c:pt>
                <c:pt idx="4">
                  <c:v>0.98</c:v>
                </c:pt>
                <c:pt idx="5">
                  <c:v>0.94</c:v>
                </c:pt>
                <c:pt idx="6">
                  <c:v>0.9</c:v>
                </c:pt>
                <c:pt idx="7">
                  <c:v>0.99</c:v>
                </c:pt>
                <c:pt idx="8">
                  <c:v>0.95</c:v>
                </c:pt>
                <c:pt idx="9">
                  <c:v>0.99</c:v>
                </c:pt>
                <c:pt idx="10">
                  <c:v>1.06</c:v>
                </c:pt>
                <c:pt idx="11">
                  <c:v>1.08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AFE-4A3D-AB43-DC08A93FB8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113'!$B$5:$B$28</c:f>
              <c:numCache>
                <c:formatCode>0.00%</c:formatCode>
                <c:ptCount val="24"/>
                <c:pt idx="0">
                  <c:v>2.4369230769230765E-3</c:v>
                </c:pt>
                <c:pt idx="1">
                  <c:v>1.523076923076923E-3</c:v>
                </c:pt>
                <c:pt idx="2">
                  <c:v>1.066153846153846E-3</c:v>
                </c:pt>
                <c:pt idx="3">
                  <c:v>1.3707692307692307E-3</c:v>
                </c:pt>
                <c:pt idx="4">
                  <c:v>2.5384615384615385E-3</c:v>
                </c:pt>
                <c:pt idx="5">
                  <c:v>6.6507692307692309E-3</c:v>
                </c:pt>
                <c:pt idx="6">
                  <c:v>1.8936923076923077E-2</c:v>
                </c:pt>
                <c:pt idx="7">
                  <c:v>2.9496923076923073E-2</c:v>
                </c:pt>
                <c:pt idx="8">
                  <c:v>3.0715384615384613E-2</c:v>
                </c:pt>
                <c:pt idx="9">
                  <c:v>3.2695384615384612E-2</c:v>
                </c:pt>
                <c:pt idx="10">
                  <c:v>3.5436923076923074E-2</c:v>
                </c:pt>
                <c:pt idx="11">
                  <c:v>3.6401538461538464E-2</c:v>
                </c:pt>
                <c:pt idx="12">
                  <c:v>3.7264615384615389E-2</c:v>
                </c:pt>
                <c:pt idx="13">
                  <c:v>3.6350769230769228E-2</c:v>
                </c:pt>
                <c:pt idx="14">
                  <c:v>3.6096923076923075E-2</c:v>
                </c:pt>
                <c:pt idx="15">
                  <c:v>3.5589230769230769E-2</c:v>
                </c:pt>
                <c:pt idx="16">
                  <c:v>3.4675384615384615E-2</c:v>
                </c:pt>
                <c:pt idx="17">
                  <c:v>3.4269230769230767E-2</c:v>
                </c:pt>
                <c:pt idx="18">
                  <c:v>2.9649230769230768E-2</c:v>
                </c:pt>
                <c:pt idx="19">
                  <c:v>2.3150769230769232E-2</c:v>
                </c:pt>
                <c:pt idx="20">
                  <c:v>1.7464615384615384E-2</c:v>
                </c:pt>
                <c:pt idx="21">
                  <c:v>1.1930769230769231E-2</c:v>
                </c:pt>
                <c:pt idx="22">
                  <c:v>7.5138461538461539E-3</c:v>
                </c:pt>
                <c:pt idx="23">
                  <c:v>4.518461538461538E-3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AF-40DD-B0F1-1E6FEC8E69D2}"/>
            </c:ext>
          </c:extLst>
        </c:ser>
        <c:ser>
          <c:idx val="1"/>
          <c:order val="1"/>
          <c:tx>
            <c:strRef>
              <c:f>'PCS 113'!$C$4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113'!$C$5:$C$28</c:f>
              <c:numCache>
                <c:formatCode>0.00%</c:formatCode>
                <c:ptCount val="24"/>
                <c:pt idx="0">
                  <c:v>2.6584615384615388E-3</c:v>
                </c:pt>
                <c:pt idx="1">
                  <c:v>1.6246153846153845E-3</c:v>
                </c:pt>
                <c:pt idx="2">
                  <c:v>1.2307692307692308E-3</c:v>
                </c:pt>
                <c:pt idx="3">
                  <c:v>1.0338461538461539E-3</c:v>
                </c:pt>
                <c:pt idx="4">
                  <c:v>1.7230769230769231E-3</c:v>
                </c:pt>
                <c:pt idx="5">
                  <c:v>4.7261538461538461E-3</c:v>
                </c:pt>
                <c:pt idx="6">
                  <c:v>1.3292307692307692E-2</c:v>
                </c:pt>
                <c:pt idx="7">
                  <c:v>2.244923076923077E-2</c:v>
                </c:pt>
                <c:pt idx="8">
                  <c:v>2.6486153846153847E-2</c:v>
                </c:pt>
                <c:pt idx="9">
                  <c:v>2.7716923076923076E-2</c:v>
                </c:pt>
                <c:pt idx="10">
                  <c:v>3.1310769230769232E-2</c:v>
                </c:pt>
                <c:pt idx="11">
                  <c:v>3.4313846153846153E-2</c:v>
                </c:pt>
                <c:pt idx="12">
                  <c:v>3.6824615384615386E-2</c:v>
                </c:pt>
                <c:pt idx="13">
                  <c:v>3.6086153846153851E-2</c:v>
                </c:pt>
                <c:pt idx="14">
                  <c:v>3.7070769230769234E-2</c:v>
                </c:pt>
                <c:pt idx="15">
                  <c:v>3.7169230769230767E-2</c:v>
                </c:pt>
                <c:pt idx="16">
                  <c:v>3.8153846153846156E-2</c:v>
                </c:pt>
                <c:pt idx="17">
                  <c:v>3.7563076923076921E-2</c:v>
                </c:pt>
                <c:pt idx="18">
                  <c:v>3.2246153846153848E-2</c:v>
                </c:pt>
                <c:pt idx="19">
                  <c:v>2.4910769230769229E-2</c:v>
                </c:pt>
                <c:pt idx="20">
                  <c:v>1.8412307692307693E-2</c:v>
                </c:pt>
                <c:pt idx="21">
                  <c:v>1.2652307692307692E-2</c:v>
                </c:pt>
                <c:pt idx="22">
                  <c:v>7.9261538461538467E-3</c:v>
                </c:pt>
                <c:pt idx="23">
                  <c:v>4.873846153846154E-3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AF-40DD-B0F1-1E6FEC8E69D2}"/>
            </c:ext>
          </c:extLst>
        </c:ser>
        <c:ser>
          <c:idx val="2"/>
          <c:order val="2"/>
          <c:tx>
            <c:strRef>
              <c:f>'PCS 113'!$D$4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113'!$D$5:$D$28</c:f>
              <c:numCache>
                <c:formatCode>0.00%</c:formatCode>
                <c:ptCount val="24"/>
                <c:pt idx="0">
                  <c:v>5.1000000000000004E-3</c:v>
                </c:pt>
                <c:pt idx="1">
                  <c:v>3.0999999999999999E-3</c:v>
                </c:pt>
                <c:pt idx="2">
                  <c:v>2.3E-3</c:v>
                </c:pt>
                <c:pt idx="3">
                  <c:v>2.3999999999999998E-3</c:v>
                </c:pt>
                <c:pt idx="4">
                  <c:v>4.1999999999999997E-3</c:v>
                </c:pt>
                <c:pt idx="5">
                  <c:v>1.1299999999999999E-2</c:v>
                </c:pt>
                <c:pt idx="6">
                  <c:v>3.2199999999999999E-2</c:v>
                </c:pt>
                <c:pt idx="7">
                  <c:v>5.1799999999999999E-2</c:v>
                </c:pt>
                <c:pt idx="8">
                  <c:v>5.7200000000000001E-2</c:v>
                </c:pt>
                <c:pt idx="9">
                  <c:v>6.0400000000000002E-2</c:v>
                </c:pt>
                <c:pt idx="10">
                  <c:v>6.6799999999999998E-2</c:v>
                </c:pt>
                <c:pt idx="11">
                  <c:v>7.0699999999999999E-2</c:v>
                </c:pt>
                <c:pt idx="12">
                  <c:v>7.4099999999999999E-2</c:v>
                </c:pt>
                <c:pt idx="13">
                  <c:v>7.2499999999999995E-2</c:v>
                </c:pt>
                <c:pt idx="14">
                  <c:v>7.3200000000000001E-2</c:v>
                </c:pt>
                <c:pt idx="15">
                  <c:v>7.2800000000000004E-2</c:v>
                </c:pt>
                <c:pt idx="16">
                  <c:v>7.2900000000000006E-2</c:v>
                </c:pt>
                <c:pt idx="17">
                  <c:v>7.1900000000000006E-2</c:v>
                </c:pt>
                <c:pt idx="18">
                  <c:v>6.1899999999999997E-2</c:v>
                </c:pt>
                <c:pt idx="19">
                  <c:v>4.7899999999999998E-2</c:v>
                </c:pt>
                <c:pt idx="20">
                  <c:v>3.5799999999999998E-2</c:v>
                </c:pt>
                <c:pt idx="21">
                  <c:v>2.4500000000000001E-2</c:v>
                </c:pt>
                <c:pt idx="22">
                  <c:v>1.54E-2</c:v>
                </c:pt>
                <c:pt idx="23">
                  <c:v>9.4000000000000004E-3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AF-40DD-B0F1-1E6FEC8E69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3EF-48D9-BA46-C492B22E4B8E}"/>
            </c:ext>
          </c:extLst>
        </c:ser>
        <c:ser>
          <c:idx val="1"/>
          <c:order val="1"/>
          <c:tx>
            <c:strRef>
              <c:f>'PCS 113'!$H$4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113'!$H$5:$H$16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1.08</c:v>
                </c:pt>
                <c:pt idx="2">
                  <c:v>1.07</c:v>
                </c:pt>
                <c:pt idx="3">
                  <c:v>1.04</c:v>
                </c:pt>
                <c:pt idx="4">
                  <c:v>1.01</c:v>
                </c:pt>
                <c:pt idx="5">
                  <c:v>0.94</c:v>
                </c:pt>
                <c:pt idx="6">
                  <c:v>0.91</c:v>
                </c:pt>
                <c:pt idx="7">
                  <c:v>0.96</c:v>
                </c:pt>
                <c:pt idx="8">
                  <c:v>0.95</c:v>
                </c:pt>
                <c:pt idx="9">
                  <c:v>1</c:v>
                </c:pt>
                <c:pt idx="10">
                  <c:v>0.97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3EF-48D9-BA46-C492B22E4B8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114'!$B$5:$B$28</c:f>
              <c:numCache>
                <c:formatCode>0.00%</c:formatCode>
                <c:ptCount val="24"/>
                <c:pt idx="0">
                  <c:v>1.9922779922779922E-3</c:v>
                </c:pt>
                <c:pt idx="1">
                  <c:v>1.0957528957528959E-3</c:v>
                </c:pt>
                <c:pt idx="2">
                  <c:v>9.9613899613899609E-4</c:v>
                </c:pt>
                <c:pt idx="3">
                  <c:v>1.2451737451737452E-3</c:v>
                </c:pt>
                <c:pt idx="4">
                  <c:v>2.4903474903474904E-3</c:v>
                </c:pt>
                <c:pt idx="5">
                  <c:v>6.8733590733590739E-3</c:v>
                </c:pt>
                <c:pt idx="6">
                  <c:v>2.0570270270270273E-2</c:v>
                </c:pt>
                <c:pt idx="7">
                  <c:v>3.0183011583011583E-2</c:v>
                </c:pt>
                <c:pt idx="8">
                  <c:v>3.4018146718146722E-2</c:v>
                </c:pt>
                <c:pt idx="9">
                  <c:v>3.6359073359073353E-2</c:v>
                </c:pt>
                <c:pt idx="10">
                  <c:v>3.7504633204633209E-2</c:v>
                </c:pt>
                <c:pt idx="11">
                  <c:v>3.7355212355212358E-2</c:v>
                </c:pt>
                <c:pt idx="12">
                  <c:v>3.7504633204633209E-2</c:v>
                </c:pt>
                <c:pt idx="13">
                  <c:v>3.5910810810810809E-2</c:v>
                </c:pt>
                <c:pt idx="14">
                  <c:v>3.4715444015444012E-2</c:v>
                </c:pt>
                <c:pt idx="15">
                  <c:v>3.356988416988417E-2</c:v>
                </c:pt>
                <c:pt idx="16">
                  <c:v>3.3320849420849417E-2</c:v>
                </c:pt>
                <c:pt idx="17">
                  <c:v>3.1228957528957532E-2</c:v>
                </c:pt>
                <c:pt idx="18">
                  <c:v>2.594942084942085E-2</c:v>
                </c:pt>
                <c:pt idx="19">
                  <c:v>1.9374903474903473E-2</c:v>
                </c:pt>
                <c:pt idx="20">
                  <c:v>1.4643243243243243E-2</c:v>
                </c:pt>
                <c:pt idx="21">
                  <c:v>1.0509266409266409E-2</c:v>
                </c:pt>
                <c:pt idx="22">
                  <c:v>7.0227799227799226E-3</c:v>
                </c:pt>
                <c:pt idx="23">
                  <c:v>3.6857142857142861E-3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63-4E7D-9FFD-211FD9B10FCA}"/>
            </c:ext>
          </c:extLst>
        </c:ser>
        <c:ser>
          <c:idx val="1"/>
          <c:order val="1"/>
          <c:tx>
            <c:strRef>
              <c:f>'PCS 114'!$C$4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114'!$C$5:$C$28</c:f>
              <c:numCache>
                <c:formatCode>0.00%</c:formatCode>
                <c:ptCount val="24"/>
                <c:pt idx="0">
                  <c:v>3.4131274131274127E-3</c:v>
                </c:pt>
                <c:pt idx="1">
                  <c:v>2.1583011583011583E-3</c:v>
                </c:pt>
                <c:pt idx="2">
                  <c:v>1.555984555984556E-3</c:v>
                </c:pt>
                <c:pt idx="3">
                  <c:v>1.1544401544401543E-3</c:v>
                </c:pt>
                <c:pt idx="4">
                  <c:v>1.2046332046332046E-3</c:v>
                </c:pt>
                <c:pt idx="5">
                  <c:v>1.9575289575289572E-3</c:v>
                </c:pt>
                <c:pt idx="6">
                  <c:v>8.3822393822393822E-3</c:v>
                </c:pt>
                <c:pt idx="7">
                  <c:v>1.5911196911196909E-2</c:v>
                </c:pt>
                <c:pt idx="8">
                  <c:v>2.2436293436293431E-2</c:v>
                </c:pt>
                <c:pt idx="9">
                  <c:v>2.615057915057915E-2</c:v>
                </c:pt>
                <c:pt idx="10">
                  <c:v>3.0115830115830116E-2</c:v>
                </c:pt>
                <c:pt idx="11">
                  <c:v>3.3528957528957529E-2</c:v>
                </c:pt>
                <c:pt idx="12">
                  <c:v>3.689189189189189E-2</c:v>
                </c:pt>
                <c:pt idx="13">
                  <c:v>3.6440154440154436E-2</c:v>
                </c:pt>
                <c:pt idx="14">
                  <c:v>3.8749034749034753E-2</c:v>
                </c:pt>
                <c:pt idx="15">
                  <c:v>4.0154440154440155E-2</c:v>
                </c:pt>
                <c:pt idx="16">
                  <c:v>4.276447876447876E-2</c:v>
                </c:pt>
                <c:pt idx="17">
                  <c:v>4.3667953667953667E-2</c:v>
                </c:pt>
                <c:pt idx="18">
                  <c:v>3.5536679536679536E-2</c:v>
                </c:pt>
                <c:pt idx="19">
                  <c:v>2.67027027027027E-2</c:v>
                </c:pt>
                <c:pt idx="20">
                  <c:v>2.1231660231660232E-2</c:v>
                </c:pt>
                <c:pt idx="21">
                  <c:v>1.540926640926641E-2</c:v>
                </c:pt>
                <c:pt idx="22">
                  <c:v>1.0239382239382241E-2</c:v>
                </c:pt>
                <c:pt idx="23">
                  <c:v>6.0733590733590727E-3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63-4E7D-9FFD-211FD9B10FCA}"/>
            </c:ext>
          </c:extLst>
        </c:ser>
        <c:ser>
          <c:idx val="2"/>
          <c:order val="2"/>
          <c:tx>
            <c:strRef>
              <c:f>'PCS 114'!$D$4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114'!$D$5:$D$28</c:f>
              <c:numCache>
                <c:formatCode>0.00%</c:formatCode>
                <c:ptCount val="24"/>
                <c:pt idx="0">
                  <c:v>5.4000000000000003E-3</c:v>
                </c:pt>
                <c:pt idx="1">
                  <c:v>3.3E-3</c:v>
                </c:pt>
                <c:pt idx="2">
                  <c:v>2.5000000000000001E-3</c:v>
                </c:pt>
                <c:pt idx="3">
                  <c:v>2.3999999999999998E-3</c:v>
                </c:pt>
                <c:pt idx="4">
                  <c:v>3.7000000000000002E-3</c:v>
                </c:pt>
                <c:pt idx="5">
                  <c:v>8.8999999999999999E-3</c:v>
                </c:pt>
                <c:pt idx="6">
                  <c:v>2.8899999999999999E-2</c:v>
                </c:pt>
                <c:pt idx="7">
                  <c:v>4.5999999999999999E-2</c:v>
                </c:pt>
                <c:pt idx="8">
                  <c:v>5.6399999999999999E-2</c:v>
                </c:pt>
                <c:pt idx="9">
                  <c:v>6.25E-2</c:v>
                </c:pt>
                <c:pt idx="10">
                  <c:v>6.7599999999999993E-2</c:v>
                </c:pt>
                <c:pt idx="11">
                  <c:v>7.0900000000000005E-2</c:v>
                </c:pt>
                <c:pt idx="12">
                  <c:v>7.4399999999999994E-2</c:v>
                </c:pt>
                <c:pt idx="13">
                  <c:v>7.2400000000000006E-2</c:v>
                </c:pt>
                <c:pt idx="14">
                  <c:v>7.3499999999999996E-2</c:v>
                </c:pt>
                <c:pt idx="15">
                  <c:v>7.3800000000000004E-2</c:v>
                </c:pt>
                <c:pt idx="16">
                  <c:v>7.6100000000000001E-2</c:v>
                </c:pt>
                <c:pt idx="17">
                  <c:v>7.4899999999999994E-2</c:v>
                </c:pt>
                <c:pt idx="18">
                  <c:v>6.1499999999999999E-2</c:v>
                </c:pt>
                <c:pt idx="19">
                  <c:v>4.6100000000000002E-2</c:v>
                </c:pt>
                <c:pt idx="20">
                  <c:v>3.5900000000000001E-2</c:v>
                </c:pt>
                <c:pt idx="21">
                  <c:v>2.5899999999999999E-2</c:v>
                </c:pt>
                <c:pt idx="22">
                  <c:v>1.7299999999999999E-2</c:v>
                </c:pt>
                <c:pt idx="23">
                  <c:v>9.7999999999999997E-3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63-4E7D-9FFD-211FD9B10F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A1E-4D47-B00C-8FD95322D56A}"/>
            </c:ext>
          </c:extLst>
        </c:ser>
        <c:ser>
          <c:idx val="1"/>
          <c:order val="1"/>
          <c:tx>
            <c:strRef>
              <c:f>'PCS 114'!$H$4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114'!$H$5:$H$16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1.1399999999999999</c:v>
                </c:pt>
                <c:pt idx="2">
                  <c:v>1.1399999999999999</c:v>
                </c:pt>
                <c:pt idx="3">
                  <c:v>1.08</c:v>
                </c:pt>
                <c:pt idx="4">
                  <c:v>0.96</c:v>
                </c:pt>
                <c:pt idx="5">
                  <c:v>0.9</c:v>
                </c:pt>
                <c:pt idx="6">
                  <c:v>0.89</c:v>
                </c:pt>
                <c:pt idx="7">
                  <c:v>0.92</c:v>
                </c:pt>
                <c:pt idx="8">
                  <c:v>0.89</c:v>
                </c:pt>
                <c:pt idx="9">
                  <c:v>1.05</c:v>
                </c:pt>
                <c:pt idx="10">
                  <c:v>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A1E-4D47-B00C-8FD95322D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116'!$B$4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116'!$B$5:$B$28</c:f>
              <c:numCache>
                <c:formatCode>0.00%</c:formatCode>
                <c:ptCount val="24"/>
                <c:pt idx="0">
                  <c:v>2.2472727272727271E-3</c:v>
                </c:pt>
                <c:pt idx="1">
                  <c:v>1.4045454545454545E-3</c:v>
                </c:pt>
                <c:pt idx="2">
                  <c:v>1.3109090909090909E-3</c:v>
                </c:pt>
                <c:pt idx="3">
                  <c:v>2.0600000000000002E-3</c:v>
                </c:pt>
                <c:pt idx="4">
                  <c:v>3.4645454545454545E-3</c:v>
                </c:pt>
                <c:pt idx="5">
                  <c:v>9.8318181818181829E-3</c:v>
                </c:pt>
                <c:pt idx="6">
                  <c:v>2.7716363636363636E-2</c:v>
                </c:pt>
                <c:pt idx="7">
                  <c:v>4.4804999999999998E-2</c:v>
                </c:pt>
                <c:pt idx="8">
                  <c:v>3.5441363636363639E-2</c:v>
                </c:pt>
                <c:pt idx="9">
                  <c:v>2.8371818181818186E-2</c:v>
                </c:pt>
                <c:pt idx="10">
                  <c:v>2.8044090909090911E-2</c:v>
                </c:pt>
                <c:pt idx="11">
                  <c:v>2.888681818181818E-2</c:v>
                </c:pt>
                <c:pt idx="12">
                  <c:v>2.9776363636363639E-2</c:v>
                </c:pt>
                <c:pt idx="13">
                  <c:v>2.9027272727272728E-2</c:v>
                </c:pt>
                <c:pt idx="14">
                  <c:v>2.9776363636363639E-2</c:v>
                </c:pt>
                <c:pt idx="15">
                  <c:v>3.1087272727272724E-2</c:v>
                </c:pt>
                <c:pt idx="16">
                  <c:v>3.2210909090909089E-2</c:v>
                </c:pt>
                <c:pt idx="17">
                  <c:v>3.0150909090909089E-2</c:v>
                </c:pt>
                <c:pt idx="18">
                  <c:v>2.3736818181818182E-2</c:v>
                </c:pt>
                <c:pt idx="19">
                  <c:v>1.7041818181818182E-2</c:v>
                </c:pt>
                <c:pt idx="20">
                  <c:v>1.2874999999999999E-2</c:v>
                </c:pt>
                <c:pt idx="21">
                  <c:v>9.2700000000000005E-3</c:v>
                </c:pt>
                <c:pt idx="22">
                  <c:v>5.9459090909090911E-3</c:v>
                </c:pt>
                <c:pt idx="23">
                  <c:v>3.698636363636364E-3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40-4684-8620-E6B9CE37E316}"/>
            </c:ext>
          </c:extLst>
        </c:ser>
        <c:ser>
          <c:idx val="1"/>
          <c:order val="1"/>
          <c:tx>
            <c:strRef>
              <c:f>'PCS 116'!$C$4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116'!$C$5:$C$28</c:f>
              <c:numCache>
                <c:formatCode>0.00%</c:formatCode>
                <c:ptCount val="24"/>
                <c:pt idx="0">
                  <c:v>4.5590909090909093E-3</c:v>
                </c:pt>
                <c:pt idx="1">
                  <c:v>2.9499999999999995E-3</c:v>
                </c:pt>
                <c:pt idx="2">
                  <c:v>2.7354545454545457E-3</c:v>
                </c:pt>
                <c:pt idx="3">
                  <c:v>1.7163636363636365E-3</c:v>
                </c:pt>
                <c:pt idx="4">
                  <c:v>1.8236363636363634E-3</c:v>
                </c:pt>
                <c:pt idx="5">
                  <c:v>4.4518181818181818E-3</c:v>
                </c:pt>
                <c:pt idx="6">
                  <c:v>1.271181818181818E-2</c:v>
                </c:pt>
                <c:pt idx="7">
                  <c:v>2.0810909090909092E-2</c:v>
                </c:pt>
                <c:pt idx="8">
                  <c:v>2.3599999999999996E-2</c:v>
                </c:pt>
                <c:pt idx="9">
                  <c:v>2.542363636363636E-2</c:v>
                </c:pt>
                <c:pt idx="10">
                  <c:v>2.7730000000000001E-2</c:v>
                </c:pt>
                <c:pt idx="11">
                  <c:v>3.0572727272727272E-2</c:v>
                </c:pt>
                <c:pt idx="12">
                  <c:v>3.4434545454545454E-2</c:v>
                </c:pt>
                <c:pt idx="13">
                  <c:v>3.6580000000000001E-2</c:v>
                </c:pt>
                <c:pt idx="14">
                  <c:v>3.8993636363636362E-2</c:v>
                </c:pt>
                <c:pt idx="15">
                  <c:v>4.4357272727272724E-2</c:v>
                </c:pt>
                <c:pt idx="16">
                  <c:v>5.084727272727272E-2</c:v>
                </c:pt>
                <c:pt idx="17">
                  <c:v>5.2241818181818181E-2</c:v>
                </c:pt>
                <c:pt idx="18">
                  <c:v>3.6848181818181815E-2</c:v>
                </c:pt>
                <c:pt idx="19">
                  <c:v>2.7086363636363641E-2</c:v>
                </c:pt>
                <c:pt idx="20">
                  <c:v>2.0703636363636365E-2</c:v>
                </c:pt>
                <c:pt idx="21">
                  <c:v>1.6037272727272726E-2</c:v>
                </c:pt>
                <c:pt idx="22">
                  <c:v>1.163909090909091E-2</c:v>
                </c:pt>
                <c:pt idx="23">
                  <c:v>7.5627272727272722E-3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740-4684-8620-E6B9CE37E316}"/>
            </c:ext>
          </c:extLst>
        </c:ser>
        <c:ser>
          <c:idx val="2"/>
          <c:order val="2"/>
          <c:tx>
            <c:strRef>
              <c:f>'PCS 116'!$D$4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116'!$D$5:$D$28</c:f>
              <c:numCache>
                <c:formatCode>0.00%</c:formatCode>
                <c:ptCount val="24"/>
                <c:pt idx="0">
                  <c:v>6.7999999999999996E-3</c:v>
                </c:pt>
                <c:pt idx="1">
                  <c:v>4.3E-3</c:v>
                </c:pt>
                <c:pt idx="2">
                  <c:v>4.0000000000000001E-3</c:v>
                </c:pt>
                <c:pt idx="3">
                  <c:v>3.7000000000000002E-3</c:v>
                </c:pt>
                <c:pt idx="4">
                  <c:v>5.3E-3</c:v>
                </c:pt>
                <c:pt idx="5">
                  <c:v>1.4200000000000001E-2</c:v>
                </c:pt>
                <c:pt idx="6">
                  <c:v>4.02E-2</c:v>
                </c:pt>
                <c:pt idx="7">
                  <c:v>6.5299999999999997E-2</c:v>
                </c:pt>
                <c:pt idx="8">
                  <c:v>5.8799999999999998E-2</c:v>
                </c:pt>
                <c:pt idx="9">
                  <c:v>5.3499999999999999E-2</c:v>
                </c:pt>
                <c:pt idx="10">
                  <c:v>5.5500000000000001E-2</c:v>
                </c:pt>
                <c:pt idx="11">
                  <c:v>5.9200000000000003E-2</c:v>
                </c:pt>
                <c:pt idx="12">
                  <c:v>6.3899999999999998E-2</c:v>
                </c:pt>
                <c:pt idx="13">
                  <c:v>6.5299999999999997E-2</c:v>
                </c:pt>
                <c:pt idx="14">
                  <c:v>6.8500000000000005E-2</c:v>
                </c:pt>
                <c:pt idx="15">
                  <c:v>7.51E-2</c:v>
                </c:pt>
                <c:pt idx="16">
                  <c:v>8.2699999999999996E-2</c:v>
                </c:pt>
                <c:pt idx="17">
                  <c:v>8.2000000000000003E-2</c:v>
                </c:pt>
                <c:pt idx="18">
                  <c:v>6.0299999999999999E-2</c:v>
                </c:pt>
                <c:pt idx="19">
                  <c:v>4.3900000000000002E-2</c:v>
                </c:pt>
                <c:pt idx="20">
                  <c:v>3.3399999999999999E-2</c:v>
                </c:pt>
                <c:pt idx="21">
                  <c:v>2.52E-2</c:v>
                </c:pt>
                <c:pt idx="22">
                  <c:v>1.7500000000000002E-2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740-4684-8620-E6B9CE37E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927-4BFD-83C5-E9F6C151C9F8}"/>
            </c:ext>
          </c:extLst>
        </c:ser>
        <c:ser>
          <c:idx val="1"/>
          <c:order val="1"/>
          <c:tx>
            <c:strRef>
              <c:f>'PCS 116'!$H$4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116'!$H$5:$H$16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1.07</c:v>
                </c:pt>
                <c:pt idx="2">
                  <c:v>1.08</c:v>
                </c:pt>
                <c:pt idx="3">
                  <c:v>1.06</c:v>
                </c:pt>
                <c:pt idx="4">
                  <c:v>0.97</c:v>
                </c:pt>
                <c:pt idx="5">
                  <c:v>0.93</c:v>
                </c:pt>
                <c:pt idx="6">
                  <c:v>0.91</c:v>
                </c:pt>
                <c:pt idx="7">
                  <c:v>0.99</c:v>
                </c:pt>
                <c:pt idx="8">
                  <c:v>0.97</c:v>
                </c:pt>
                <c:pt idx="9">
                  <c:v>1.04</c:v>
                </c:pt>
                <c:pt idx="10">
                  <c:v>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927-4BFD-83C5-E9F6C151C9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117'!$B$4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117'!$B$5:$B$28</c:f>
              <c:numCache>
                <c:formatCode>0.00%</c:formatCode>
                <c:ptCount val="24"/>
                <c:pt idx="0">
                  <c:v>4.3834196891191718E-3</c:v>
                </c:pt>
                <c:pt idx="1">
                  <c:v>3.1709844559585491E-3</c:v>
                </c:pt>
                <c:pt idx="2">
                  <c:v>2.7979274611398962E-3</c:v>
                </c:pt>
                <c:pt idx="3">
                  <c:v>1.8186528497409328E-3</c:v>
                </c:pt>
                <c:pt idx="4">
                  <c:v>2.3316062176165801E-3</c:v>
                </c:pt>
                <c:pt idx="5">
                  <c:v>7.1347150259067349E-3</c:v>
                </c:pt>
                <c:pt idx="6">
                  <c:v>1.5528497409326427E-2</c:v>
                </c:pt>
                <c:pt idx="7">
                  <c:v>2.009844559585492E-2</c:v>
                </c:pt>
                <c:pt idx="8">
                  <c:v>2.0704663212435234E-2</c:v>
                </c:pt>
                <c:pt idx="9">
                  <c:v>2.1264248704663213E-2</c:v>
                </c:pt>
                <c:pt idx="10">
                  <c:v>2.3316062176165803E-2</c:v>
                </c:pt>
                <c:pt idx="11">
                  <c:v>2.5927461139896371E-2</c:v>
                </c:pt>
                <c:pt idx="12">
                  <c:v>2.8865284974093266E-2</c:v>
                </c:pt>
                <c:pt idx="13">
                  <c:v>2.9424870466321241E-2</c:v>
                </c:pt>
                <c:pt idx="14">
                  <c:v>3.1569948186528494E-2</c:v>
                </c:pt>
                <c:pt idx="15">
                  <c:v>3.5720207253886006E-2</c:v>
                </c:pt>
                <c:pt idx="16">
                  <c:v>4.1222797927461141E-2</c:v>
                </c:pt>
                <c:pt idx="17">
                  <c:v>4.3274611398963728E-2</c:v>
                </c:pt>
                <c:pt idx="18">
                  <c:v>3.1430051813471506E-2</c:v>
                </c:pt>
                <c:pt idx="19">
                  <c:v>2.3362694300518135E-2</c:v>
                </c:pt>
                <c:pt idx="20">
                  <c:v>1.8652849740932641E-2</c:v>
                </c:pt>
                <c:pt idx="21">
                  <c:v>1.5808290155440417E-2</c:v>
                </c:pt>
                <c:pt idx="22">
                  <c:v>1.1284974093264248E-2</c:v>
                </c:pt>
                <c:pt idx="23">
                  <c:v>7.0880829015544048E-3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BC7-47C3-ABF0-3C699C727ABE}"/>
            </c:ext>
          </c:extLst>
        </c:ser>
        <c:ser>
          <c:idx val="1"/>
          <c:order val="1"/>
          <c:tx>
            <c:strRef>
              <c:f>'PCS 117'!$C$4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117'!$C$5:$C$28</c:f>
              <c:numCache>
                <c:formatCode>0.00%</c:formatCode>
                <c:ptCount val="24"/>
                <c:pt idx="0">
                  <c:v>3.910880829015544E-3</c:v>
                </c:pt>
                <c:pt idx="1">
                  <c:v>2.8010362694300519E-3</c:v>
                </c:pt>
                <c:pt idx="2">
                  <c:v>2.4839378238341973E-3</c:v>
                </c:pt>
                <c:pt idx="3">
                  <c:v>1.9025906735751295E-3</c:v>
                </c:pt>
                <c:pt idx="4">
                  <c:v>3.0652849740932641E-3</c:v>
                </c:pt>
                <c:pt idx="5">
                  <c:v>8.7730569948186524E-3</c:v>
                </c:pt>
                <c:pt idx="6">
                  <c:v>3.2925388601036269E-2</c:v>
                </c:pt>
                <c:pt idx="7">
                  <c:v>4.2385492227979271E-2</c:v>
                </c:pt>
                <c:pt idx="8">
                  <c:v>3.5303626943005186E-2</c:v>
                </c:pt>
                <c:pt idx="9">
                  <c:v>2.9912953367875646E-2</c:v>
                </c:pt>
                <c:pt idx="10">
                  <c:v>3.0547150259067353E-2</c:v>
                </c:pt>
                <c:pt idx="11">
                  <c:v>3.1392746113989636E-2</c:v>
                </c:pt>
                <c:pt idx="12">
                  <c:v>3.2766839378238342E-2</c:v>
                </c:pt>
                <c:pt idx="13">
                  <c:v>3.2661139896373058E-2</c:v>
                </c:pt>
                <c:pt idx="14">
                  <c:v>3.3612435233160626E-2</c:v>
                </c:pt>
                <c:pt idx="15">
                  <c:v>3.5356476683937821E-2</c:v>
                </c:pt>
                <c:pt idx="16">
                  <c:v>3.5884974093264251E-2</c:v>
                </c:pt>
                <c:pt idx="17">
                  <c:v>3.4827979274611398E-2</c:v>
                </c:pt>
                <c:pt idx="18">
                  <c:v>2.92259067357513E-2</c:v>
                </c:pt>
                <c:pt idx="19">
                  <c:v>2.3306735751295337E-2</c:v>
                </c:pt>
                <c:pt idx="20">
                  <c:v>1.6964766839378236E-2</c:v>
                </c:pt>
                <c:pt idx="21">
                  <c:v>1.3053886010362694E-2</c:v>
                </c:pt>
                <c:pt idx="22">
                  <c:v>9.2487046632124363E-3</c:v>
                </c:pt>
                <c:pt idx="23">
                  <c:v>6.0777202072538859E-3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BC7-47C3-ABF0-3C699C727ABE}"/>
            </c:ext>
          </c:extLst>
        </c:ser>
        <c:ser>
          <c:idx val="2"/>
          <c:order val="2"/>
          <c:tx>
            <c:strRef>
              <c:f>'PCS 117'!$D$4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117'!$D$5:$D$28</c:f>
              <c:numCache>
                <c:formatCode>0.00%</c:formatCode>
                <c:ptCount val="24"/>
                <c:pt idx="0">
                  <c:v>8.3999999999999995E-3</c:v>
                </c:pt>
                <c:pt idx="1">
                  <c:v>6.0000000000000001E-3</c:v>
                </c:pt>
                <c:pt idx="2">
                  <c:v>5.3E-3</c:v>
                </c:pt>
                <c:pt idx="3">
                  <c:v>3.7000000000000002E-3</c:v>
                </c:pt>
                <c:pt idx="4">
                  <c:v>5.4000000000000003E-3</c:v>
                </c:pt>
                <c:pt idx="5">
                  <c:v>1.6E-2</c:v>
                </c:pt>
                <c:pt idx="6">
                  <c:v>4.87E-2</c:v>
                </c:pt>
                <c:pt idx="7">
                  <c:v>6.2799999999999995E-2</c:v>
                </c:pt>
                <c:pt idx="8">
                  <c:v>5.6300000000000003E-2</c:v>
                </c:pt>
                <c:pt idx="9">
                  <c:v>5.1400000000000001E-2</c:v>
                </c:pt>
                <c:pt idx="10">
                  <c:v>5.4199999999999998E-2</c:v>
                </c:pt>
                <c:pt idx="11">
                  <c:v>5.7599999999999998E-2</c:v>
                </c:pt>
                <c:pt idx="12">
                  <c:v>6.2E-2</c:v>
                </c:pt>
                <c:pt idx="13">
                  <c:v>6.2399999999999997E-2</c:v>
                </c:pt>
                <c:pt idx="14">
                  <c:v>6.5500000000000003E-2</c:v>
                </c:pt>
                <c:pt idx="15">
                  <c:v>7.1400000000000005E-2</c:v>
                </c:pt>
                <c:pt idx="16">
                  <c:v>7.7499999999999999E-2</c:v>
                </c:pt>
                <c:pt idx="17">
                  <c:v>7.85E-2</c:v>
                </c:pt>
                <c:pt idx="18">
                  <c:v>6.0999999999999999E-2</c:v>
                </c:pt>
                <c:pt idx="19">
                  <c:v>4.6899999999999997E-2</c:v>
                </c:pt>
                <c:pt idx="20">
                  <c:v>3.5799999999999998E-2</c:v>
                </c:pt>
                <c:pt idx="21">
                  <c:v>2.9000000000000001E-2</c:v>
                </c:pt>
                <c:pt idx="22">
                  <c:v>2.06E-2</c:v>
                </c:pt>
                <c:pt idx="23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BC7-47C3-ABF0-3C699C727A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173-47A1-ABA0-9BE2CB9D6F05}"/>
            </c:ext>
          </c:extLst>
        </c:ser>
        <c:ser>
          <c:idx val="1"/>
          <c:order val="1"/>
          <c:tx>
            <c:strRef>
              <c:f>'PCS 117'!$H$4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117'!$H$5:$H$16</c:f>
              <c:numCache>
                <c:formatCode>General</c:formatCode>
                <c:ptCount val="12"/>
                <c:pt idx="0">
                  <c:v>0.95</c:v>
                </c:pt>
                <c:pt idx="1">
                  <c:v>1.05</c:v>
                </c:pt>
                <c:pt idx="2">
                  <c:v>1.07</c:v>
                </c:pt>
                <c:pt idx="3">
                  <c:v>1.03</c:v>
                </c:pt>
                <c:pt idx="4">
                  <c:v>0.98</c:v>
                </c:pt>
                <c:pt idx="5">
                  <c:v>0.93</c:v>
                </c:pt>
                <c:pt idx="6">
                  <c:v>0.94</c:v>
                </c:pt>
                <c:pt idx="7">
                  <c:v>0.98</c:v>
                </c:pt>
                <c:pt idx="8">
                  <c:v>0.95</c:v>
                </c:pt>
                <c:pt idx="9">
                  <c:v>1.05</c:v>
                </c:pt>
                <c:pt idx="10">
                  <c:v>1.02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173-47A1-ABA0-9BE2CB9D6F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61929242315787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675-4D27-941C-2D2858D0CB04}"/>
            </c:ext>
          </c:extLst>
        </c:ser>
        <c:ser>
          <c:idx val="1"/>
          <c:order val="1"/>
          <c:cat>
            <c:strRef>
              <c:f>'PCS 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1.08</c:v>
                </c:pt>
                <c:pt idx="2">
                  <c:v>1.08</c:v>
                </c:pt>
                <c:pt idx="3">
                  <c:v>1.05</c:v>
                </c:pt>
                <c:pt idx="5">
                  <c:v>0.97</c:v>
                </c:pt>
                <c:pt idx="6">
                  <c:v>0.95</c:v>
                </c:pt>
                <c:pt idx="7">
                  <c:v>1</c:v>
                </c:pt>
                <c:pt idx="8">
                  <c:v>0.91</c:v>
                </c:pt>
                <c:pt idx="9">
                  <c:v>0.88</c:v>
                </c:pt>
                <c:pt idx="10">
                  <c:v>1.05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9F-4937-A993-EED7B6CBFF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118'!$B$4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118'!$B$5:$B$28</c:f>
              <c:numCache>
                <c:formatCode>0.00%</c:formatCode>
                <c:ptCount val="24"/>
                <c:pt idx="0">
                  <c:v>3.6764383561643833E-3</c:v>
                </c:pt>
                <c:pt idx="1">
                  <c:v>2.4854794520547943E-3</c:v>
                </c:pt>
                <c:pt idx="2">
                  <c:v>2.0194520547945202E-3</c:v>
                </c:pt>
                <c:pt idx="3">
                  <c:v>2.1230136986301372E-3</c:v>
                </c:pt>
                <c:pt idx="4">
                  <c:v>3.2621917808219182E-3</c:v>
                </c:pt>
                <c:pt idx="5">
                  <c:v>7.7671232876712331E-3</c:v>
                </c:pt>
                <c:pt idx="6">
                  <c:v>1.8589315068493151E-2</c:v>
                </c:pt>
                <c:pt idx="7">
                  <c:v>2.2421095890410959E-2</c:v>
                </c:pt>
                <c:pt idx="8">
                  <c:v>2.5993972602739727E-2</c:v>
                </c:pt>
                <c:pt idx="9">
                  <c:v>2.754739726027397E-2</c:v>
                </c:pt>
                <c:pt idx="10">
                  <c:v>2.8324109589041094E-2</c:v>
                </c:pt>
                <c:pt idx="11">
                  <c:v>3.0654246575342468E-2</c:v>
                </c:pt>
                <c:pt idx="12">
                  <c:v>3.3450410958904109E-2</c:v>
                </c:pt>
                <c:pt idx="13">
                  <c:v>3.3916438356164383E-2</c:v>
                </c:pt>
                <c:pt idx="14">
                  <c:v>3.5884109589041098E-2</c:v>
                </c:pt>
                <c:pt idx="15">
                  <c:v>4.1579999999999999E-2</c:v>
                </c:pt>
                <c:pt idx="16">
                  <c:v>4.2408493150684935E-2</c:v>
                </c:pt>
                <c:pt idx="17">
                  <c:v>4.2719178082191778E-2</c:v>
                </c:pt>
                <c:pt idx="18">
                  <c:v>3.515917808219178E-2</c:v>
                </c:pt>
                <c:pt idx="19">
                  <c:v>2.5838630136986302E-2</c:v>
                </c:pt>
                <c:pt idx="20">
                  <c:v>2.0505205479452056E-2</c:v>
                </c:pt>
                <c:pt idx="21">
                  <c:v>1.5430684931506851E-2</c:v>
                </c:pt>
                <c:pt idx="22">
                  <c:v>1.0045479452054796E-2</c:v>
                </c:pt>
                <c:pt idx="23">
                  <c:v>5.9547945205479453E-3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86D-436F-BFC0-6F38935D9D19}"/>
            </c:ext>
          </c:extLst>
        </c:ser>
        <c:ser>
          <c:idx val="1"/>
          <c:order val="1"/>
          <c:tx>
            <c:strRef>
              <c:f>'PCS 118'!$C$4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118'!$C$5:$C$28</c:f>
              <c:numCache>
                <c:formatCode>0.00%</c:formatCode>
                <c:ptCount val="24"/>
                <c:pt idx="0">
                  <c:v>2.1698630136986296E-3</c:v>
                </c:pt>
                <c:pt idx="1">
                  <c:v>1.543013698630137E-3</c:v>
                </c:pt>
                <c:pt idx="2">
                  <c:v>1.4465753424657535E-3</c:v>
                </c:pt>
                <c:pt idx="3">
                  <c:v>2.3145205479452053E-3</c:v>
                </c:pt>
                <c:pt idx="4">
                  <c:v>5.5452054794520545E-3</c:v>
                </c:pt>
                <c:pt idx="5">
                  <c:v>1.6780273972602736E-2</c:v>
                </c:pt>
                <c:pt idx="6">
                  <c:v>3.3464109589041099E-2</c:v>
                </c:pt>
                <c:pt idx="7">
                  <c:v>3.423561643835616E-2</c:v>
                </c:pt>
                <c:pt idx="8">
                  <c:v>3.3608767123287669E-2</c:v>
                </c:pt>
                <c:pt idx="9">
                  <c:v>3.3271232876712332E-2</c:v>
                </c:pt>
                <c:pt idx="10">
                  <c:v>3.1969315068493147E-2</c:v>
                </c:pt>
                <c:pt idx="11">
                  <c:v>3.163178082191781E-2</c:v>
                </c:pt>
                <c:pt idx="12">
                  <c:v>3.2017534246575344E-2</c:v>
                </c:pt>
                <c:pt idx="13">
                  <c:v>3.0426301369863011E-2</c:v>
                </c:pt>
                <c:pt idx="14">
                  <c:v>3.0378082191780821E-2</c:v>
                </c:pt>
                <c:pt idx="15">
                  <c:v>3.1294246575342466E-2</c:v>
                </c:pt>
                <c:pt idx="16">
                  <c:v>2.9317260273972599E-2</c:v>
                </c:pt>
                <c:pt idx="17">
                  <c:v>2.7822465753424657E-2</c:v>
                </c:pt>
                <c:pt idx="18">
                  <c:v>2.3820273972602737E-2</c:v>
                </c:pt>
                <c:pt idx="19">
                  <c:v>1.7503561643835618E-2</c:v>
                </c:pt>
                <c:pt idx="20">
                  <c:v>1.2922739726027397E-2</c:v>
                </c:pt>
                <c:pt idx="21">
                  <c:v>9.3063013698630147E-3</c:v>
                </c:pt>
                <c:pt idx="22">
                  <c:v>5.8827397260273976E-3</c:v>
                </c:pt>
                <c:pt idx="23">
                  <c:v>3.5682191780821919E-3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86D-436F-BFC0-6F38935D9D19}"/>
            </c:ext>
          </c:extLst>
        </c:ser>
        <c:ser>
          <c:idx val="2"/>
          <c:order val="2"/>
          <c:tx>
            <c:strRef>
              <c:f>'PCS 118'!$D$4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118'!$D$5:$D$28</c:f>
              <c:numCache>
                <c:formatCode>0.00%</c:formatCode>
                <c:ptCount val="24"/>
                <c:pt idx="0">
                  <c:v>5.8999999999999999E-3</c:v>
                </c:pt>
                <c:pt idx="1">
                  <c:v>4.0000000000000001E-3</c:v>
                </c:pt>
                <c:pt idx="2">
                  <c:v>3.5000000000000001E-3</c:v>
                </c:pt>
                <c:pt idx="3">
                  <c:v>4.4000000000000003E-3</c:v>
                </c:pt>
                <c:pt idx="4">
                  <c:v>8.8000000000000005E-3</c:v>
                </c:pt>
                <c:pt idx="5">
                  <c:v>2.46E-2</c:v>
                </c:pt>
                <c:pt idx="6">
                  <c:v>5.21E-2</c:v>
                </c:pt>
                <c:pt idx="7">
                  <c:v>5.67E-2</c:v>
                </c:pt>
                <c:pt idx="8">
                  <c:v>5.96E-2</c:v>
                </c:pt>
                <c:pt idx="9">
                  <c:v>6.08E-2</c:v>
                </c:pt>
                <c:pt idx="10">
                  <c:v>6.0299999999999999E-2</c:v>
                </c:pt>
                <c:pt idx="11">
                  <c:v>6.2300000000000001E-2</c:v>
                </c:pt>
                <c:pt idx="12">
                  <c:v>6.5500000000000003E-2</c:v>
                </c:pt>
                <c:pt idx="13">
                  <c:v>6.4399999999999999E-2</c:v>
                </c:pt>
                <c:pt idx="14">
                  <c:v>6.6199999999999995E-2</c:v>
                </c:pt>
                <c:pt idx="15">
                  <c:v>7.2800000000000004E-2</c:v>
                </c:pt>
                <c:pt idx="16">
                  <c:v>7.17E-2</c:v>
                </c:pt>
                <c:pt idx="17">
                  <c:v>7.0499999999999993E-2</c:v>
                </c:pt>
                <c:pt idx="18">
                  <c:v>5.8900000000000001E-2</c:v>
                </c:pt>
                <c:pt idx="19">
                  <c:v>4.3299999999999998E-2</c:v>
                </c:pt>
                <c:pt idx="20">
                  <c:v>3.3399999999999999E-2</c:v>
                </c:pt>
                <c:pt idx="21">
                  <c:v>2.47E-2</c:v>
                </c:pt>
                <c:pt idx="22">
                  <c:v>1.5900000000000001E-2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86D-436F-BFC0-6F38935D9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F83-499F-98EB-99AE582282FB}"/>
            </c:ext>
          </c:extLst>
        </c:ser>
        <c:ser>
          <c:idx val="1"/>
          <c:order val="1"/>
          <c:tx>
            <c:strRef>
              <c:f>'PCS 118'!$H$4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118'!$H$5:$H$16</c:f>
              <c:numCache>
                <c:formatCode>General</c:formatCode>
                <c:ptCount val="12"/>
                <c:pt idx="0">
                  <c:v>1</c:v>
                </c:pt>
                <c:pt idx="1">
                  <c:v>1.0900000000000001</c:v>
                </c:pt>
                <c:pt idx="2">
                  <c:v>1.25</c:v>
                </c:pt>
                <c:pt idx="3">
                  <c:v>1.0900000000000001</c:v>
                </c:pt>
                <c:pt idx="4">
                  <c:v>0.94</c:v>
                </c:pt>
                <c:pt idx="5">
                  <c:v>0.91</c:v>
                </c:pt>
                <c:pt idx="6">
                  <c:v>0.91</c:v>
                </c:pt>
                <c:pt idx="7">
                  <c:v>0.96</c:v>
                </c:pt>
                <c:pt idx="8">
                  <c:v>0.92</c:v>
                </c:pt>
                <c:pt idx="9">
                  <c:v>0.98</c:v>
                </c:pt>
                <c:pt idx="10">
                  <c:v>0.97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F83-499F-98EB-99AE582282F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119'!$B$5:$B$28</c:f>
              <c:numCache>
                <c:formatCode>0.00%</c:formatCode>
                <c:ptCount val="24"/>
                <c:pt idx="0">
                  <c:v>3.1704545454545453E-3</c:v>
                </c:pt>
                <c:pt idx="1">
                  <c:v>2.3011363636363637E-3</c:v>
                </c:pt>
                <c:pt idx="2">
                  <c:v>1.8920454545454548E-3</c:v>
                </c:pt>
                <c:pt idx="3">
                  <c:v>9.9715909090909087E-4</c:v>
                </c:pt>
                <c:pt idx="4">
                  <c:v>7.9261363636363633E-4</c:v>
                </c:pt>
                <c:pt idx="5">
                  <c:v>1.6875E-3</c:v>
                </c:pt>
                <c:pt idx="6">
                  <c:v>4.1420454545454538E-3</c:v>
                </c:pt>
                <c:pt idx="7">
                  <c:v>7.0568181818181823E-3</c:v>
                </c:pt>
                <c:pt idx="8">
                  <c:v>9.7926136363636358E-3</c:v>
                </c:pt>
                <c:pt idx="9">
                  <c:v>1.2221590909090911E-2</c:v>
                </c:pt>
                <c:pt idx="10">
                  <c:v>1.4471590909090908E-2</c:v>
                </c:pt>
                <c:pt idx="11">
                  <c:v>1.6619318181818183E-2</c:v>
                </c:pt>
                <c:pt idx="12">
                  <c:v>1.8434659090909092E-2</c:v>
                </c:pt>
                <c:pt idx="13">
                  <c:v>1.9073863636363635E-2</c:v>
                </c:pt>
                <c:pt idx="14">
                  <c:v>2.0019886363636361E-2</c:v>
                </c:pt>
                <c:pt idx="15">
                  <c:v>2.0940340909090908E-2</c:v>
                </c:pt>
                <c:pt idx="16">
                  <c:v>2.2397727272727271E-2</c:v>
                </c:pt>
                <c:pt idx="17">
                  <c:v>2.3011363636363635E-2</c:v>
                </c:pt>
                <c:pt idx="18">
                  <c:v>1.6619318181818183E-2</c:v>
                </c:pt>
                <c:pt idx="19">
                  <c:v>1.224715909090909E-2</c:v>
                </c:pt>
                <c:pt idx="20">
                  <c:v>9.6903409090909106E-3</c:v>
                </c:pt>
                <c:pt idx="21">
                  <c:v>7.9005681818181822E-3</c:v>
                </c:pt>
                <c:pt idx="22">
                  <c:v>5.7017045454545463E-3</c:v>
                </c:pt>
                <c:pt idx="23">
                  <c:v>4.5255681818181818E-3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E5-4374-B0DD-887A276A8D0D}"/>
            </c:ext>
          </c:extLst>
        </c:ser>
        <c:ser>
          <c:idx val="1"/>
          <c:order val="1"/>
          <c:tx>
            <c:strRef>
              <c:f>'PCS 119'!$C$4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119'!$C$5:$C$28</c:f>
              <c:numCache>
                <c:formatCode>0.00%</c:formatCode>
                <c:ptCount val="24"/>
                <c:pt idx="0">
                  <c:v>6.1778409090909097E-3</c:v>
                </c:pt>
                <c:pt idx="1">
                  <c:v>4.9869318181818183E-3</c:v>
                </c:pt>
                <c:pt idx="2">
                  <c:v>5.7312500000000002E-3</c:v>
                </c:pt>
                <c:pt idx="3">
                  <c:v>4.2426136363636364E-3</c:v>
                </c:pt>
                <c:pt idx="4">
                  <c:v>6.252272727272727E-3</c:v>
                </c:pt>
                <c:pt idx="5">
                  <c:v>1.5705113636363639E-2</c:v>
                </c:pt>
                <c:pt idx="6">
                  <c:v>4.1905113636363643E-2</c:v>
                </c:pt>
                <c:pt idx="7">
                  <c:v>6.2522727272727271E-2</c:v>
                </c:pt>
                <c:pt idx="8">
                  <c:v>5.6865909090909085E-2</c:v>
                </c:pt>
                <c:pt idx="9">
                  <c:v>4.7785227272727264E-2</c:v>
                </c:pt>
                <c:pt idx="10">
                  <c:v>4.6817613636363636E-2</c:v>
                </c:pt>
                <c:pt idx="11">
                  <c:v>4.7561931818181823E-2</c:v>
                </c:pt>
                <c:pt idx="12">
                  <c:v>4.9571590909090912E-2</c:v>
                </c:pt>
                <c:pt idx="13">
                  <c:v>4.9050568181818181E-2</c:v>
                </c:pt>
                <c:pt idx="14">
                  <c:v>4.7636363636363636E-2</c:v>
                </c:pt>
                <c:pt idx="15">
                  <c:v>4.5477840909090905E-2</c:v>
                </c:pt>
                <c:pt idx="16">
                  <c:v>4.4361363636363636E-2</c:v>
                </c:pt>
                <c:pt idx="17">
                  <c:v>4.1160795454545457E-2</c:v>
                </c:pt>
                <c:pt idx="18">
                  <c:v>3.4461931818181815E-2</c:v>
                </c:pt>
                <c:pt idx="19">
                  <c:v>2.6200000000000001E-2</c:v>
                </c:pt>
                <c:pt idx="20">
                  <c:v>2.0543181818181818E-2</c:v>
                </c:pt>
                <c:pt idx="21">
                  <c:v>1.6821590909090908E-2</c:v>
                </c:pt>
                <c:pt idx="22">
                  <c:v>1.3248863636363637E-2</c:v>
                </c:pt>
                <c:pt idx="23">
                  <c:v>9.2295454545454538E-3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E5-4374-B0DD-887A276A8D0D}"/>
            </c:ext>
          </c:extLst>
        </c:ser>
        <c:ser>
          <c:idx val="2"/>
          <c:order val="2"/>
          <c:tx>
            <c:strRef>
              <c:f>'PCS 119'!$D$4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119'!$D$5:$D$28</c:f>
              <c:numCache>
                <c:formatCode>0.00%</c:formatCode>
                <c:ptCount val="24"/>
                <c:pt idx="0">
                  <c:v>9.2999999999999992E-3</c:v>
                </c:pt>
                <c:pt idx="1">
                  <c:v>7.3000000000000001E-3</c:v>
                </c:pt>
                <c:pt idx="2">
                  <c:v>7.6E-3</c:v>
                </c:pt>
                <c:pt idx="3">
                  <c:v>5.3E-3</c:v>
                </c:pt>
                <c:pt idx="4">
                  <c:v>7.0000000000000001E-3</c:v>
                </c:pt>
                <c:pt idx="5">
                  <c:v>1.7399999999999999E-2</c:v>
                </c:pt>
                <c:pt idx="6">
                  <c:v>4.6100000000000002E-2</c:v>
                </c:pt>
                <c:pt idx="7">
                  <c:v>6.9699999999999998E-2</c:v>
                </c:pt>
                <c:pt idx="8">
                  <c:v>6.6699999999999995E-2</c:v>
                </c:pt>
                <c:pt idx="9">
                  <c:v>0.06</c:v>
                </c:pt>
                <c:pt idx="10">
                  <c:v>6.13E-2</c:v>
                </c:pt>
                <c:pt idx="11">
                  <c:v>6.4199999999999993E-2</c:v>
                </c:pt>
                <c:pt idx="12">
                  <c:v>6.8000000000000005E-2</c:v>
                </c:pt>
                <c:pt idx="13">
                  <c:v>6.8099999999999994E-2</c:v>
                </c:pt>
                <c:pt idx="14">
                  <c:v>6.7599999999999993E-2</c:v>
                </c:pt>
                <c:pt idx="15">
                  <c:v>6.6400000000000001E-2</c:v>
                </c:pt>
                <c:pt idx="16">
                  <c:v>6.6699999999999995E-2</c:v>
                </c:pt>
                <c:pt idx="17">
                  <c:v>6.4100000000000004E-2</c:v>
                </c:pt>
                <c:pt idx="18">
                  <c:v>5.11E-2</c:v>
                </c:pt>
                <c:pt idx="19">
                  <c:v>3.8399999999999997E-2</c:v>
                </c:pt>
                <c:pt idx="20">
                  <c:v>3.0200000000000001E-2</c:v>
                </c:pt>
                <c:pt idx="21">
                  <c:v>2.47E-2</c:v>
                </c:pt>
                <c:pt idx="22">
                  <c:v>1.89E-2</c:v>
                </c:pt>
                <c:pt idx="23">
                  <c:v>1.38E-2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E5-4374-B0DD-887A276A8D0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6.673639379983162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B07-49B4-8B9C-AE403F216D35}"/>
            </c:ext>
          </c:extLst>
        </c:ser>
        <c:ser>
          <c:idx val="1"/>
          <c:order val="1"/>
          <c:tx>
            <c:strRef>
              <c:f>'PCS 119'!$H$4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119'!$H$5:$H$16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1.0900000000000001</c:v>
                </c:pt>
                <c:pt idx="2">
                  <c:v>1.0900000000000001</c:v>
                </c:pt>
                <c:pt idx="3">
                  <c:v>1.06</c:v>
                </c:pt>
                <c:pt idx="4">
                  <c:v>1</c:v>
                </c:pt>
                <c:pt idx="5">
                  <c:v>0.98</c:v>
                </c:pt>
                <c:pt idx="6">
                  <c:v>0.95</c:v>
                </c:pt>
                <c:pt idx="7">
                  <c:v>0.91</c:v>
                </c:pt>
                <c:pt idx="8">
                  <c:v>0.85</c:v>
                </c:pt>
                <c:pt idx="9">
                  <c:v>1.07</c:v>
                </c:pt>
                <c:pt idx="10">
                  <c:v>1.01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07-49B4-8B9C-AE403F216D3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120'!$B$5:$B$28</c:f>
              <c:numCache>
                <c:formatCode>0.00%</c:formatCode>
                <c:ptCount val="24"/>
                <c:pt idx="0">
                  <c:v>2.3999999999999998E-3</c:v>
                </c:pt>
                <c:pt idx="1">
                  <c:v>1.1000000000000001E-3</c:v>
                </c:pt>
                <c:pt idx="2">
                  <c:v>6.9999999999999999E-4</c:v>
                </c:pt>
                <c:pt idx="3">
                  <c:v>1E-3</c:v>
                </c:pt>
                <c:pt idx="4">
                  <c:v>1.7000000000000001E-3</c:v>
                </c:pt>
                <c:pt idx="5">
                  <c:v>2.7499999999999998E-3</c:v>
                </c:pt>
                <c:pt idx="6">
                  <c:v>5.7000000000000002E-3</c:v>
                </c:pt>
                <c:pt idx="7">
                  <c:v>1.24E-2</c:v>
                </c:pt>
                <c:pt idx="8">
                  <c:v>1.7250000000000001E-2</c:v>
                </c:pt>
                <c:pt idx="9">
                  <c:v>2.3099999999999999E-2</c:v>
                </c:pt>
                <c:pt idx="10">
                  <c:v>2.8649999999999998E-2</c:v>
                </c:pt>
                <c:pt idx="11">
                  <c:v>3.1199999999999999E-2</c:v>
                </c:pt>
                <c:pt idx="12">
                  <c:v>3.415E-2</c:v>
                </c:pt>
                <c:pt idx="13">
                  <c:v>3.8449999999999998E-2</c:v>
                </c:pt>
                <c:pt idx="14">
                  <c:v>4.385E-2</c:v>
                </c:pt>
                <c:pt idx="15">
                  <c:v>4.9849999999999998E-2</c:v>
                </c:pt>
                <c:pt idx="16">
                  <c:v>4.9050000000000003E-2</c:v>
                </c:pt>
                <c:pt idx="17">
                  <c:v>4.505E-2</c:v>
                </c:pt>
                <c:pt idx="18">
                  <c:v>3.2000000000000001E-2</c:v>
                </c:pt>
                <c:pt idx="19">
                  <c:v>2.155E-2</c:v>
                </c:pt>
                <c:pt idx="20">
                  <c:v>2.0150000000000001E-2</c:v>
                </c:pt>
                <c:pt idx="21">
                  <c:v>1.635E-2</c:v>
                </c:pt>
                <c:pt idx="22">
                  <c:v>1.4749999999999997E-2</c:v>
                </c:pt>
                <c:pt idx="23">
                  <c:v>6.8499999999999993E-3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C-47CC-8660-490F136E79EC}"/>
            </c:ext>
          </c:extLst>
        </c:ser>
        <c:ser>
          <c:idx val="1"/>
          <c:order val="1"/>
          <c:tx>
            <c:strRef>
              <c:f>'PCS 120'!$C$4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120'!$C$5:$C$28</c:f>
              <c:numCache>
                <c:formatCode>0.00%</c:formatCode>
                <c:ptCount val="24"/>
                <c:pt idx="0">
                  <c:v>1.5836734693877553E-3</c:v>
                </c:pt>
                <c:pt idx="1">
                  <c:v>1.0392857142857142E-3</c:v>
                </c:pt>
                <c:pt idx="2">
                  <c:v>6.9285714285714285E-4</c:v>
                </c:pt>
                <c:pt idx="3">
                  <c:v>8.4132653061224478E-4</c:v>
                </c:pt>
                <c:pt idx="4">
                  <c:v>2.573469387755102E-3</c:v>
                </c:pt>
                <c:pt idx="5">
                  <c:v>7.2750000000000002E-3</c:v>
                </c:pt>
                <c:pt idx="6">
                  <c:v>2.3260204081632652E-2</c:v>
                </c:pt>
                <c:pt idx="7">
                  <c:v>4.2660204081632652E-2</c:v>
                </c:pt>
                <c:pt idx="8">
                  <c:v>4.8994897959183679E-2</c:v>
                </c:pt>
                <c:pt idx="9">
                  <c:v>4.2610714285714286E-2</c:v>
                </c:pt>
                <c:pt idx="10">
                  <c:v>3.8602040816326531E-2</c:v>
                </c:pt>
                <c:pt idx="11">
                  <c:v>3.7958673469387756E-2</c:v>
                </c:pt>
                <c:pt idx="12">
                  <c:v>3.6226530612244894E-2</c:v>
                </c:pt>
                <c:pt idx="13">
                  <c:v>3.4890306122448977E-2</c:v>
                </c:pt>
                <c:pt idx="14">
                  <c:v>3.4692346938775508E-2</c:v>
                </c:pt>
                <c:pt idx="15">
                  <c:v>3.3752040816326531E-2</c:v>
                </c:pt>
                <c:pt idx="16">
                  <c:v>2.746683673469388E-2</c:v>
                </c:pt>
                <c:pt idx="17">
                  <c:v>2.3062244897959185E-2</c:v>
                </c:pt>
                <c:pt idx="18">
                  <c:v>1.8014285714285715E-2</c:v>
                </c:pt>
                <c:pt idx="19">
                  <c:v>1.4104591836734693E-2</c:v>
                </c:pt>
                <c:pt idx="20">
                  <c:v>9.9474489795918358E-3</c:v>
                </c:pt>
                <c:pt idx="21">
                  <c:v>7.2255102040816328E-3</c:v>
                </c:pt>
                <c:pt idx="22">
                  <c:v>4.8994897959183676E-3</c:v>
                </c:pt>
                <c:pt idx="23">
                  <c:v>2.573469387755102E-3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C-47CC-8660-490F136E79EC}"/>
            </c:ext>
          </c:extLst>
        </c:ser>
        <c:ser>
          <c:idx val="2"/>
          <c:order val="2"/>
          <c:tx>
            <c:strRef>
              <c:f>'PCS 120'!$D$4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120'!$D$5:$D$28</c:f>
              <c:numCache>
                <c:formatCode>0.00%</c:formatCode>
                <c:ptCount val="24"/>
                <c:pt idx="0">
                  <c:v>4.0000000000000001E-3</c:v>
                </c:pt>
                <c:pt idx="1">
                  <c:v>2.2000000000000001E-3</c:v>
                </c:pt>
                <c:pt idx="2">
                  <c:v>1.4E-3</c:v>
                </c:pt>
                <c:pt idx="3">
                  <c:v>1.9E-3</c:v>
                </c:pt>
                <c:pt idx="4">
                  <c:v>4.3E-3</c:v>
                </c:pt>
                <c:pt idx="5">
                  <c:v>1.01E-2</c:v>
                </c:pt>
                <c:pt idx="6">
                  <c:v>2.9100000000000001E-2</c:v>
                </c:pt>
                <c:pt idx="7">
                  <c:v>5.5300000000000002E-2</c:v>
                </c:pt>
                <c:pt idx="8">
                  <c:v>6.6600000000000006E-2</c:v>
                </c:pt>
                <c:pt idx="9">
                  <c:v>6.6000000000000003E-2</c:v>
                </c:pt>
                <c:pt idx="10">
                  <c:v>6.7599999999999993E-2</c:v>
                </c:pt>
                <c:pt idx="11">
                  <c:v>6.9500000000000006E-2</c:v>
                </c:pt>
                <c:pt idx="12">
                  <c:v>7.0699999999999999E-2</c:v>
                </c:pt>
                <c:pt idx="13">
                  <c:v>7.3700000000000002E-2</c:v>
                </c:pt>
                <c:pt idx="14">
                  <c:v>7.8899999999999998E-2</c:v>
                </c:pt>
                <c:pt idx="15">
                  <c:v>8.4000000000000005E-2</c:v>
                </c:pt>
                <c:pt idx="16">
                  <c:v>7.6899999999999996E-2</c:v>
                </c:pt>
                <c:pt idx="17">
                  <c:v>6.8500000000000005E-2</c:v>
                </c:pt>
                <c:pt idx="18">
                  <c:v>5.0299999999999997E-2</c:v>
                </c:pt>
                <c:pt idx="19">
                  <c:v>3.5900000000000001E-2</c:v>
                </c:pt>
                <c:pt idx="20">
                  <c:v>3.0200000000000001E-2</c:v>
                </c:pt>
                <c:pt idx="21">
                  <c:v>2.3699999999999999E-2</c:v>
                </c:pt>
                <c:pt idx="22">
                  <c:v>1.9699999999999999E-2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E3C-47CC-8660-490F136E79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85869669517117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120'!$G$4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BD3-4541-B2EE-7ADEE9482E7A}"/>
            </c:ext>
          </c:extLst>
        </c:ser>
        <c:ser>
          <c:idx val="1"/>
          <c:order val="1"/>
          <c:tx>
            <c:strRef>
              <c:f>'PCS 120'!$H$4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120'!$H$5:$H$16</c:f>
              <c:numCache>
                <c:formatCode>0.00</c:formatCode>
                <c:ptCount val="12"/>
                <c:pt idx="0">
                  <c:v>1.05</c:v>
                </c:pt>
                <c:pt idx="1">
                  <c:v>1.1200000000000001</c:v>
                </c:pt>
                <c:pt idx="2">
                  <c:v>1.1499999999999999</c:v>
                </c:pt>
                <c:pt idx="3">
                  <c:v>1.1299999999999999</c:v>
                </c:pt>
                <c:pt idx="4">
                  <c:v>1</c:v>
                </c:pt>
                <c:pt idx="5">
                  <c:v>0.95</c:v>
                </c:pt>
                <c:pt idx="6">
                  <c:v>0.98</c:v>
                </c:pt>
                <c:pt idx="7">
                  <c:v>0.85</c:v>
                </c:pt>
                <c:pt idx="8">
                  <c:v>0.77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D3-4541-B2EE-7ADEE9482E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121'!$B$5:$B$28</c:f>
              <c:numCache>
                <c:formatCode>0.00%</c:formatCode>
                <c:ptCount val="24"/>
                <c:pt idx="0">
                  <c:v>2.8936802973977696E-3</c:v>
                </c:pt>
                <c:pt idx="1">
                  <c:v>2.0152416356877326E-3</c:v>
                </c:pt>
                <c:pt idx="2">
                  <c:v>2.2219330855018588E-3</c:v>
                </c:pt>
                <c:pt idx="3">
                  <c:v>3.5654275092936801E-3</c:v>
                </c:pt>
                <c:pt idx="4">
                  <c:v>7.1825278810408915E-3</c:v>
                </c:pt>
                <c:pt idx="5">
                  <c:v>1.8085501858736062E-2</c:v>
                </c:pt>
                <c:pt idx="6">
                  <c:v>4.0046468401486991E-2</c:v>
                </c:pt>
                <c:pt idx="7">
                  <c:v>3.9684758364312268E-2</c:v>
                </c:pt>
                <c:pt idx="8">
                  <c:v>3.5964312267657991E-2</c:v>
                </c:pt>
                <c:pt idx="9">
                  <c:v>3.5085873605947955E-2</c:v>
                </c:pt>
                <c:pt idx="10">
                  <c:v>3.503420074349442E-2</c:v>
                </c:pt>
                <c:pt idx="11">
                  <c:v>3.3484014869888473E-2</c:v>
                </c:pt>
                <c:pt idx="12">
                  <c:v>3.27089219330855E-2</c:v>
                </c:pt>
                <c:pt idx="13">
                  <c:v>3.1262081784386615E-2</c:v>
                </c:pt>
                <c:pt idx="14">
                  <c:v>3.1417100371747213E-2</c:v>
                </c:pt>
                <c:pt idx="15">
                  <c:v>2.9660223048327137E-2</c:v>
                </c:pt>
                <c:pt idx="16">
                  <c:v>2.9453531598513015E-2</c:v>
                </c:pt>
                <c:pt idx="17">
                  <c:v>2.8420074349442378E-2</c:v>
                </c:pt>
                <c:pt idx="18">
                  <c:v>2.4957992565055761E-2</c:v>
                </c:pt>
                <c:pt idx="19">
                  <c:v>1.7672118959107808E-2</c:v>
                </c:pt>
                <c:pt idx="20">
                  <c:v>1.322825278810409E-2</c:v>
                </c:pt>
                <c:pt idx="21">
                  <c:v>1.033457249070632E-2</c:v>
                </c:pt>
                <c:pt idx="22">
                  <c:v>7.3375464684014881E-3</c:v>
                </c:pt>
                <c:pt idx="23">
                  <c:v>4.9089219330855013E-3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0B-4FAD-8D6C-476846C7620B}"/>
            </c:ext>
          </c:extLst>
        </c:ser>
        <c:ser>
          <c:idx val="1"/>
          <c:order val="1"/>
          <c:tx>
            <c:strRef>
              <c:f>'PCS 121'!$C$4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121'!$C$5:$C$28</c:f>
              <c:numCache>
                <c:formatCode>0.00%</c:formatCode>
                <c:ptCount val="24"/>
                <c:pt idx="0">
                  <c:v>4.33271375464684E-3</c:v>
                </c:pt>
                <c:pt idx="1">
                  <c:v>2.888475836431227E-3</c:v>
                </c:pt>
                <c:pt idx="2">
                  <c:v>2.4070631970260223E-3</c:v>
                </c:pt>
                <c:pt idx="3">
                  <c:v>1.4923791821561338E-3</c:v>
                </c:pt>
                <c:pt idx="4">
                  <c:v>1.7330855018587359E-3</c:v>
                </c:pt>
                <c:pt idx="5">
                  <c:v>3.7550185873605943E-3</c:v>
                </c:pt>
                <c:pt idx="6">
                  <c:v>1.2035315985130111E-2</c:v>
                </c:pt>
                <c:pt idx="7">
                  <c:v>2.0893308550185872E-2</c:v>
                </c:pt>
                <c:pt idx="8">
                  <c:v>2.1567286245353159E-2</c:v>
                </c:pt>
                <c:pt idx="9">
                  <c:v>2.0989591078066916E-2</c:v>
                </c:pt>
                <c:pt idx="10">
                  <c:v>2.2963382899628255E-2</c:v>
                </c:pt>
                <c:pt idx="11">
                  <c:v>2.5803717472118959E-2</c:v>
                </c:pt>
                <c:pt idx="12">
                  <c:v>2.9077323420074352E-2</c:v>
                </c:pt>
                <c:pt idx="13">
                  <c:v>3.0714126394052042E-2</c:v>
                </c:pt>
                <c:pt idx="14">
                  <c:v>3.4132156133829E-2</c:v>
                </c:pt>
                <c:pt idx="15">
                  <c:v>4.0197955390334571E-2</c:v>
                </c:pt>
                <c:pt idx="16">
                  <c:v>4.4915799256505573E-2</c:v>
                </c:pt>
                <c:pt idx="17">
                  <c:v>4.6697026022304834E-2</c:v>
                </c:pt>
                <c:pt idx="18">
                  <c:v>3.5480111524163568E-2</c:v>
                </c:pt>
                <c:pt idx="19">
                  <c:v>2.5900000000000003E-2</c:v>
                </c:pt>
                <c:pt idx="20">
                  <c:v>1.9834200743494422E-2</c:v>
                </c:pt>
                <c:pt idx="21">
                  <c:v>1.5501486988847584E-2</c:v>
                </c:pt>
                <c:pt idx="22">
                  <c:v>1.1024349442379183E-2</c:v>
                </c:pt>
                <c:pt idx="23">
                  <c:v>7.1249070631970255E-3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20B-4FAD-8D6C-476846C7620B}"/>
            </c:ext>
          </c:extLst>
        </c:ser>
        <c:ser>
          <c:idx val="2"/>
          <c:order val="2"/>
          <c:tx>
            <c:strRef>
              <c:f>'PCS 121'!$D$4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121'!$D$5:$D$28</c:f>
              <c:numCache>
                <c:formatCode>0.00%</c:formatCode>
                <c:ptCount val="24"/>
                <c:pt idx="0">
                  <c:v>7.3000000000000001E-3</c:v>
                </c:pt>
                <c:pt idx="1">
                  <c:v>4.8999999999999998E-3</c:v>
                </c:pt>
                <c:pt idx="2">
                  <c:v>4.5999999999999999E-3</c:v>
                </c:pt>
                <c:pt idx="3">
                  <c:v>5.0000000000000001E-3</c:v>
                </c:pt>
                <c:pt idx="4">
                  <c:v>8.8999999999999999E-3</c:v>
                </c:pt>
                <c:pt idx="5">
                  <c:v>2.1899999999999999E-2</c:v>
                </c:pt>
                <c:pt idx="6">
                  <c:v>5.2200000000000003E-2</c:v>
                </c:pt>
                <c:pt idx="7">
                  <c:v>6.0699999999999997E-2</c:v>
                </c:pt>
                <c:pt idx="8">
                  <c:v>5.7599999999999998E-2</c:v>
                </c:pt>
                <c:pt idx="9">
                  <c:v>5.62E-2</c:v>
                </c:pt>
                <c:pt idx="10">
                  <c:v>5.8099999999999999E-2</c:v>
                </c:pt>
                <c:pt idx="11">
                  <c:v>5.9400000000000001E-2</c:v>
                </c:pt>
                <c:pt idx="12">
                  <c:v>6.1899999999999997E-2</c:v>
                </c:pt>
                <c:pt idx="13">
                  <c:v>6.2100000000000002E-2</c:v>
                </c:pt>
                <c:pt idx="14">
                  <c:v>6.5699999999999995E-2</c:v>
                </c:pt>
                <c:pt idx="15">
                  <c:v>7.0000000000000007E-2</c:v>
                </c:pt>
                <c:pt idx="16">
                  <c:v>7.4499999999999997E-2</c:v>
                </c:pt>
                <c:pt idx="17">
                  <c:v>7.5300000000000006E-2</c:v>
                </c:pt>
                <c:pt idx="18">
                  <c:v>6.0600000000000001E-2</c:v>
                </c:pt>
                <c:pt idx="19">
                  <c:v>4.36E-2</c:v>
                </c:pt>
                <c:pt idx="20">
                  <c:v>3.3099999999999997E-2</c:v>
                </c:pt>
                <c:pt idx="21">
                  <c:v>2.5899999999999999E-2</c:v>
                </c:pt>
                <c:pt idx="22">
                  <c:v>1.84E-2</c:v>
                </c:pt>
                <c:pt idx="23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20B-4FAD-8D6C-476846C762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911296"/>
        <c:axId val="71912832"/>
      </c:lineChart>
      <c:catAx>
        <c:axId val="71911296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71912832"/>
        <c:crosses val="autoZero"/>
        <c:auto val="1"/>
        <c:lblAlgn val="ctr"/>
        <c:lblOffset val="100"/>
        <c:noMultiLvlLbl val="0"/>
      </c:catAx>
      <c:valAx>
        <c:axId val="71912832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71911296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33" l="0.25" r="0.25" t="0.75000000000000233" header="0.30000000000000032" footer="0.30000000000000032"/>
    <c:pageSetup orientation="portrait"/>
  </c:printSettings>
</c:chartSpace>
</file>

<file path=xl/charts/chart1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86447148651872"/>
          <c:y val="8.17923615061425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92"/>
          <c:w val="0.81524141593508959"/>
          <c:h val="0.47196940795718645"/>
        </c:manualLayout>
      </c:layout>
      <c:lineChart>
        <c:grouping val="standard"/>
        <c:varyColors val="0"/>
        <c:ser>
          <c:idx val="0"/>
          <c:order val="0"/>
          <c:tx>
            <c:strRef>
              <c:f>'PCS 121'!$G$4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8F9-4486-B33C-9DA283D5683D}"/>
            </c:ext>
          </c:extLst>
        </c:ser>
        <c:ser>
          <c:idx val="1"/>
          <c:order val="1"/>
          <c:tx>
            <c:strRef>
              <c:f>'PCS 121'!$H$4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121'!$H$5:$H$16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1.06</c:v>
                </c:pt>
                <c:pt idx="2">
                  <c:v>1.06</c:v>
                </c:pt>
                <c:pt idx="3">
                  <c:v>1.02</c:v>
                </c:pt>
                <c:pt idx="4">
                  <c:v>0.97</c:v>
                </c:pt>
                <c:pt idx="5">
                  <c:v>0.98</c:v>
                </c:pt>
                <c:pt idx="6">
                  <c:v>0.95</c:v>
                </c:pt>
                <c:pt idx="7">
                  <c:v>0.96</c:v>
                </c:pt>
                <c:pt idx="8">
                  <c:v>0.93</c:v>
                </c:pt>
                <c:pt idx="9">
                  <c:v>1.04</c:v>
                </c:pt>
                <c:pt idx="10">
                  <c:v>1.02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8F9-4486-B33C-9DA283D568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2039424"/>
        <c:axId val="72041216"/>
      </c:lineChart>
      <c:catAx>
        <c:axId val="72039424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72041216"/>
        <c:crosses val="autoZero"/>
        <c:auto val="1"/>
        <c:lblAlgn val="ctr"/>
        <c:lblOffset val="100"/>
        <c:noMultiLvlLbl val="0"/>
      </c:catAx>
      <c:valAx>
        <c:axId val="72041216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72039424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66" l="0.70000000000000062" r="0.70000000000000062" t="0.75000000000000266" header="0.30000000000000032" footer="0.30000000000000032"/>
    <c:pageSetup orientation="portrait"/>
  </c:printSettings>
</c:chartSpace>
</file>

<file path=xl/charts/chart1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122'!$B$5:$B$28</c:f>
              <c:numCache>
                <c:formatCode>0.00%</c:formatCode>
                <c:ptCount val="24"/>
                <c:pt idx="0">
                  <c:v>2.7388663967611335E-3</c:v>
                </c:pt>
                <c:pt idx="1">
                  <c:v>1.9421052631578947E-3</c:v>
                </c:pt>
                <c:pt idx="2">
                  <c:v>1.84251012145749E-3</c:v>
                </c:pt>
                <c:pt idx="3">
                  <c:v>2.539676113360324E-3</c:v>
                </c:pt>
                <c:pt idx="4">
                  <c:v>4.6311740890688253E-3</c:v>
                </c:pt>
                <c:pt idx="5">
                  <c:v>1.2598785425101214E-2</c:v>
                </c:pt>
                <c:pt idx="6">
                  <c:v>3.6551417004048584E-2</c:v>
                </c:pt>
                <c:pt idx="7">
                  <c:v>4.9349392712550601E-2</c:v>
                </c:pt>
                <c:pt idx="8">
                  <c:v>4.4369635627530365E-2</c:v>
                </c:pt>
                <c:pt idx="9">
                  <c:v>3.7895951417004047E-2</c:v>
                </c:pt>
                <c:pt idx="10">
                  <c:v>3.5605263157894737E-2</c:v>
                </c:pt>
                <c:pt idx="11">
                  <c:v>3.3015789473684214E-2</c:v>
                </c:pt>
                <c:pt idx="12">
                  <c:v>3.0824696356275303E-2</c:v>
                </c:pt>
                <c:pt idx="13">
                  <c:v>2.9529959514170041E-2</c:v>
                </c:pt>
                <c:pt idx="14">
                  <c:v>2.8185425101214572E-2</c:v>
                </c:pt>
                <c:pt idx="15">
                  <c:v>2.7587854251012144E-2</c:v>
                </c:pt>
                <c:pt idx="16">
                  <c:v>2.6392712550607288E-2</c:v>
                </c:pt>
                <c:pt idx="17">
                  <c:v>2.4699595141700403E-2</c:v>
                </c:pt>
                <c:pt idx="18">
                  <c:v>2.1412955465587042E-2</c:v>
                </c:pt>
                <c:pt idx="19">
                  <c:v>1.4839676113360324E-2</c:v>
                </c:pt>
                <c:pt idx="20">
                  <c:v>1.1254251012145748E-2</c:v>
                </c:pt>
                <c:pt idx="21">
                  <c:v>9.2623481781376506E-3</c:v>
                </c:pt>
                <c:pt idx="22">
                  <c:v>6.7724696356275304E-3</c:v>
                </c:pt>
                <c:pt idx="23">
                  <c:v>4.1829959514170035E-3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F3-406C-8C99-C824A4D76260}"/>
            </c:ext>
          </c:extLst>
        </c:ser>
        <c:ser>
          <c:idx val="1"/>
          <c:order val="1"/>
          <c:tx>
            <c:strRef>
              <c:f>'PCS 122'!$C$4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122'!$C$5:$C$28</c:f>
              <c:numCache>
                <c:formatCode>0.00%</c:formatCode>
                <c:ptCount val="24"/>
                <c:pt idx="0">
                  <c:v>4.1668016194331987E-3</c:v>
                </c:pt>
                <c:pt idx="1">
                  <c:v>2.811336032388664E-3</c:v>
                </c:pt>
                <c:pt idx="2">
                  <c:v>2.108502024291498E-3</c:v>
                </c:pt>
                <c:pt idx="3">
                  <c:v>1.3052631578947369E-3</c:v>
                </c:pt>
                <c:pt idx="4">
                  <c:v>1.6064777327935223E-3</c:v>
                </c:pt>
                <c:pt idx="5">
                  <c:v>3.2129554655870446E-3</c:v>
                </c:pt>
                <c:pt idx="6">
                  <c:v>8.6348178137651815E-3</c:v>
                </c:pt>
                <c:pt idx="7">
                  <c:v>1.7470445344129552E-2</c:v>
                </c:pt>
                <c:pt idx="8">
                  <c:v>2.0181376518218625E-2</c:v>
                </c:pt>
                <c:pt idx="9">
                  <c:v>2.1185425101214572E-2</c:v>
                </c:pt>
                <c:pt idx="10">
                  <c:v>2.4247773279352229E-2</c:v>
                </c:pt>
                <c:pt idx="11">
                  <c:v>2.8012955465587047E-2</c:v>
                </c:pt>
                <c:pt idx="12">
                  <c:v>3.0974898785425097E-2</c:v>
                </c:pt>
                <c:pt idx="13">
                  <c:v>3.2832388663967614E-2</c:v>
                </c:pt>
                <c:pt idx="14">
                  <c:v>3.7501214574898786E-2</c:v>
                </c:pt>
                <c:pt idx="15">
                  <c:v>4.4429149797570844E-2</c:v>
                </c:pt>
                <c:pt idx="16">
                  <c:v>5.1608097165991906E-2</c:v>
                </c:pt>
                <c:pt idx="17">
                  <c:v>5.150769230769231E-2</c:v>
                </c:pt>
                <c:pt idx="18">
                  <c:v>3.5794331983805668E-2</c:v>
                </c:pt>
                <c:pt idx="19">
                  <c:v>2.6356275303643723E-2</c:v>
                </c:pt>
                <c:pt idx="20">
                  <c:v>2.0582995951417004E-2</c:v>
                </c:pt>
                <c:pt idx="21">
                  <c:v>1.6165182186234816E-2</c:v>
                </c:pt>
                <c:pt idx="22">
                  <c:v>1.1897975708502024E-2</c:v>
                </c:pt>
                <c:pt idx="23">
                  <c:v>7.3797570850202433E-3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BF3-406C-8C99-C824A4D76260}"/>
            </c:ext>
          </c:extLst>
        </c:ser>
        <c:ser>
          <c:idx val="2"/>
          <c:order val="2"/>
          <c:tx>
            <c:strRef>
              <c:f>'PCS 122'!$D$4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122'!$D$5:$D$28</c:f>
              <c:numCache>
                <c:formatCode>0.00%</c:formatCode>
                <c:ptCount val="24"/>
                <c:pt idx="0">
                  <c:v>6.8999999999999999E-3</c:v>
                </c:pt>
                <c:pt idx="1">
                  <c:v>4.7999999999999996E-3</c:v>
                </c:pt>
                <c:pt idx="2">
                  <c:v>3.8999999999999998E-3</c:v>
                </c:pt>
                <c:pt idx="3">
                  <c:v>3.8E-3</c:v>
                </c:pt>
                <c:pt idx="4">
                  <c:v>6.1999999999999998E-3</c:v>
                </c:pt>
                <c:pt idx="5">
                  <c:v>1.5800000000000002E-2</c:v>
                </c:pt>
                <c:pt idx="6">
                  <c:v>4.5199999999999997E-2</c:v>
                </c:pt>
                <c:pt idx="7">
                  <c:v>6.6799999999999998E-2</c:v>
                </c:pt>
                <c:pt idx="8">
                  <c:v>6.4600000000000005E-2</c:v>
                </c:pt>
                <c:pt idx="9">
                  <c:v>5.91E-2</c:v>
                </c:pt>
                <c:pt idx="10">
                  <c:v>5.9900000000000002E-2</c:v>
                </c:pt>
                <c:pt idx="11">
                  <c:v>6.1100000000000002E-2</c:v>
                </c:pt>
                <c:pt idx="12">
                  <c:v>6.1800000000000001E-2</c:v>
                </c:pt>
                <c:pt idx="13">
                  <c:v>6.2399999999999997E-2</c:v>
                </c:pt>
                <c:pt idx="14">
                  <c:v>6.5600000000000006E-2</c:v>
                </c:pt>
                <c:pt idx="15">
                  <c:v>7.1999999999999995E-2</c:v>
                </c:pt>
                <c:pt idx="16">
                  <c:v>7.8E-2</c:v>
                </c:pt>
                <c:pt idx="17">
                  <c:v>7.6100000000000001E-2</c:v>
                </c:pt>
                <c:pt idx="18">
                  <c:v>5.7200000000000001E-2</c:v>
                </c:pt>
                <c:pt idx="19">
                  <c:v>4.1200000000000001E-2</c:v>
                </c:pt>
                <c:pt idx="20">
                  <c:v>3.1800000000000002E-2</c:v>
                </c:pt>
                <c:pt idx="21">
                  <c:v>2.5399999999999999E-2</c:v>
                </c:pt>
                <c:pt idx="22">
                  <c:v>1.8700000000000001E-2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BF3-406C-8C99-C824A4D76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571958343916686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122'!$G$4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A43-4C24-BFD9-596B76BB9BBA}"/>
            </c:ext>
          </c:extLst>
        </c:ser>
        <c:ser>
          <c:idx val="1"/>
          <c:order val="1"/>
          <c:tx>
            <c:strRef>
              <c:f>'PCS 122'!$H$4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122'!$H$5:$H$16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1.1100000000000001</c:v>
                </c:pt>
                <c:pt idx="2">
                  <c:v>1.1200000000000001</c:v>
                </c:pt>
                <c:pt idx="3">
                  <c:v>1.08</c:v>
                </c:pt>
                <c:pt idx="4">
                  <c:v>0.99</c:v>
                </c:pt>
                <c:pt idx="5">
                  <c:v>0.95</c:v>
                </c:pt>
                <c:pt idx="6">
                  <c:v>0.93</c:v>
                </c:pt>
                <c:pt idx="7">
                  <c:v>0.97</c:v>
                </c:pt>
                <c:pt idx="8">
                  <c:v>0.92</c:v>
                </c:pt>
                <c:pt idx="9">
                  <c:v>0.75</c:v>
                </c:pt>
                <c:pt idx="10">
                  <c:v>0.94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A43-4C24-BFD9-596B76BB9B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10'!$B$5:$B$28</c:f>
              <c:numCache>
                <c:formatCode>0.00%</c:formatCode>
                <c:ptCount val="24"/>
                <c:pt idx="0">
                  <c:v>3.6655493482309126E-3</c:v>
                </c:pt>
                <c:pt idx="1">
                  <c:v>2.8729981378026073E-3</c:v>
                </c:pt>
                <c:pt idx="2">
                  <c:v>2.1795158286778398E-3</c:v>
                </c:pt>
                <c:pt idx="3">
                  <c:v>2.6748603351955309E-3</c:v>
                </c:pt>
                <c:pt idx="4">
                  <c:v>4.259962756052141E-3</c:v>
                </c:pt>
                <c:pt idx="5">
                  <c:v>8.2722532588454366E-3</c:v>
                </c:pt>
                <c:pt idx="6">
                  <c:v>1.7485661080074485E-2</c:v>
                </c:pt>
                <c:pt idx="7">
                  <c:v>2.6847672253258847E-2</c:v>
                </c:pt>
                <c:pt idx="8">
                  <c:v>2.7838361266294229E-2</c:v>
                </c:pt>
                <c:pt idx="9">
                  <c:v>2.7838361266294229E-2</c:v>
                </c:pt>
                <c:pt idx="10">
                  <c:v>2.9869273743016761E-2</c:v>
                </c:pt>
                <c:pt idx="11">
                  <c:v>3.2395530726256984E-2</c:v>
                </c:pt>
                <c:pt idx="12">
                  <c:v>3.4030167597765358E-2</c:v>
                </c:pt>
                <c:pt idx="13">
                  <c:v>3.2048789571694596E-2</c:v>
                </c:pt>
                <c:pt idx="14">
                  <c:v>3.2643202979515833E-2</c:v>
                </c:pt>
                <c:pt idx="15">
                  <c:v>3.5615270018621976E-2</c:v>
                </c:pt>
                <c:pt idx="16">
                  <c:v>3.9478957169459962E-2</c:v>
                </c:pt>
                <c:pt idx="17">
                  <c:v>4.1361266294227185E-2</c:v>
                </c:pt>
                <c:pt idx="18">
                  <c:v>3.0513221601489757E-2</c:v>
                </c:pt>
                <c:pt idx="19">
                  <c:v>2.1547486033519553E-2</c:v>
                </c:pt>
                <c:pt idx="20">
                  <c:v>1.6445437616387337E-2</c:v>
                </c:pt>
                <c:pt idx="21">
                  <c:v>1.1491992551210429E-2</c:v>
                </c:pt>
                <c:pt idx="22">
                  <c:v>8.3713221601489744E-3</c:v>
                </c:pt>
                <c:pt idx="23">
                  <c:v>5.5478584729981382E-3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AAE-44BB-97F4-D295824AD7EA}"/>
            </c:ext>
          </c:extLst>
        </c:ser>
        <c:ser>
          <c:idx val="1"/>
          <c:order val="1"/>
          <c:tx>
            <c:strRef>
              <c:f>'PCS 10'!$C$4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10'!$C$5:$C$28</c:f>
              <c:numCache>
                <c:formatCode>0.00%</c:formatCode>
                <c:ptCount val="24"/>
                <c:pt idx="0">
                  <c:v>5.4502793296089388E-3</c:v>
                </c:pt>
                <c:pt idx="1">
                  <c:v>4.1381750465549353E-3</c:v>
                </c:pt>
                <c:pt idx="2">
                  <c:v>2.7251396648044694E-3</c:v>
                </c:pt>
                <c:pt idx="3">
                  <c:v>2.5232774674115457E-3</c:v>
                </c:pt>
                <c:pt idx="4">
                  <c:v>3.2802607076350093E-3</c:v>
                </c:pt>
                <c:pt idx="5">
                  <c:v>8.9828677839851028E-3</c:v>
                </c:pt>
                <c:pt idx="6">
                  <c:v>2.4223463687150837E-2</c:v>
                </c:pt>
                <c:pt idx="7">
                  <c:v>3.0733519553072627E-2</c:v>
                </c:pt>
                <c:pt idx="8">
                  <c:v>2.9421415270018618E-2</c:v>
                </c:pt>
                <c:pt idx="9">
                  <c:v>2.6898137802607077E-2</c:v>
                </c:pt>
                <c:pt idx="10">
                  <c:v>2.6797206703910614E-2</c:v>
                </c:pt>
                <c:pt idx="11">
                  <c:v>2.9068156424581007E-2</c:v>
                </c:pt>
                <c:pt idx="12">
                  <c:v>3.280260707635009E-2</c:v>
                </c:pt>
                <c:pt idx="13">
                  <c:v>3.3710986964618252E-2</c:v>
                </c:pt>
                <c:pt idx="14">
                  <c:v>3.4518435754189947E-2</c:v>
                </c:pt>
                <c:pt idx="15">
                  <c:v>3.4518435754189947E-2</c:v>
                </c:pt>
                <c:pt idx="16">
                  <c:v>3.4720297951582865E-2</c:v>
                </c:pt>
                <c:pt idx="17">
                  <c:v>3.4871694599627558E-2</c:v>
                </c:pt>
                <c:pt idx="18">
                  <c:v>2.8916759776536311E-2</c:v>
                </c:pt>
                <c:pt idx="19">
                  <c:v>2.3264618249534449E-2</c:v>
                </c:pt>
                <c:pt idx="20">
                  <c:v>1.9732029795158288E-2</c:v>
                </c:pt>
                <c:pt idx="21">
                  <c:v>1.4937802607076351E-2</c:v>
                </c:pt>
                <c:pt idx="22">
                  <c:v>1.0900558659217878E-2</c:v>
                </c:pt>
                <c:pt idx="23">
                  <c:v>7.6202979515828688E-3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AAE-44BB-97F4-D295824AD7EA}"/>
            </c:ext>
          </c:extLst>
        </c:ser>
        <c:ser>
          <c:idx val="2"/>
          <c:order val="2"/>
          <c:tx>
            <c:strRef>
              <c:f>'PCS 10'!$D$4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10'!$D$5:$D$28</c:f>
              <c:numCache>
                <c:formatCode>0.00%</c:formatCode>
                <c:ptCount val="24"/>
                <c:pt idx="0">
                  <c:v>9.1000000000000004E-3</c:v>
                </c:pt>
                <c:pt idx="1">
                  <c:v>7.0000000000000001E-3</c:v>
                </c:pt>
                <c:pt idx="2">
                  <c:v>4.8999999999999998E-3</c:v>
                </c:pt>
                <c:pt idx="3">
                  <c:v>5.1999999999999998E-3</c:v>
                </c:pt>
                <c:pt idx="4">
                  <c:v>7.4999999999999997E-3</c:v>
                </c:pt>
                <c:pt idx="5">
                  <c:v>1.7299999999999999E-2</c:v>
                </c:pt>
                <c:pt idx="6">
                  <c:v>4.1700000000000001E-2</c:v>
                </c:pt>
                <c:pt idx="7">
                  <c:v>5.7599999999999998E-2</c:v>
                </c:pt>
                <c:pt idx="8">
                  <c:v>5.7200000000000001E-2</c:v>
                </c:pt>
                <c:pt idx="9">
                  <c:v>5.4699999999999999E-2</c:v>
                </c:pt>
                <c:pt idx="10">
                  <c:v>5.6599999999999998E-2</c:v>
                </c:pt>
                <c:pt idx="11">
                  <c:v>6.1499999999999999E-2</c:v>
                </c:pt>
                <c:pt idx="12">
                  <c:v>6.6799999999999998E-2</c:v>
                </c:pt>
                <c:pt idx="13">
                  <c:v>6.5799999999999997E-2</c:v>
                </c:pt>
                <c:pt idx="14">
                  <c:v>6.7199999999999996E-2</c:v>
                </c:pt>
                <c:pt idx="15">
                  <c:v>7.0099999999999996E-2</c:v>
                </c:pt>
                <c:pt idx="16">
                  <c:v>7.4200000000000002E-2</c:v>
                </c:pt>
                <c:pt idx="17">
                  <c:v>7.6300000000000007E-2</c:v>
                </c:pt>
                <c:pt idx="18">
                  <c:v>5.9400000000000001E-2</c:v>
                </c:pt>
                <c:pt idx="19">
                  <c:v>4.48E-2</c:v>
                </c:pt>
                <c:pt idx="20">
                  <c:v>3.61E-2</c:v>
                </c:pt>
                <c:pt idx="21">
                  <c:v>2.6499999999999999E-2</c:v>
                </c:pt>
                <c:pt idx="22">
                  <c:v>1.9300000000000001E-2</c:v>
                </c:pt>
                <c:pt idx="23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AAE-44BB-97F4-D295824AD7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1606'!$B$4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1606'!$B$5:$B$28</c:f>
              <c:numCache>
                <c:formatCode>0.00%</c:formatCode>
                <c:ptCount val="24"/>
                <c:pt idx="0">
                  <c:v>4.2736842105263158E-3</c:v>
                </c:pt>
                <c:pt idx="1">
                  <c:v>2.7982456140350875E-3</c:v>
                </c:pt>
                <c:pt idx="2">
                  <c:v>2.7473684210526316E-3</c:v>
                </c:pt>
                <c:pt idx="3">
                  <c:v>2.6964912280701752E-3</c:v>
                </c:pt>
                <c:pt idx="4">
                  <c:v>4.5280701754385972E-3</c:v>
                </c:pt>
                <c:pt idx="5">
                  <c:v>9.4631578947368417E-3</c:v>
                </c:pt>
                <c:pt idx="6">
                  <c:v>1.8010526315789477E-2</c:v>
                </c:pt>
                <c:pt idx="7">
                  <c:v>2.3607017543859646E-2</c:v>
                </c:pt>
                <c:pt idx="8">
                  <c:v>2.5031578947368419E-2</c:v>
                </c:pt>
                <c:pt idx="9">
                  <c:v>2.7168421052631581E-2</c:v>
                </c:pt>
                <c:pt idx="10">
                  <c:v>2.9559649122807015E-2</c:v>
                </c:pt>
                <c:pt idx="11">
                  <c:v>3.2459649122807015E-2</c:v>
                </c:pt>
                <c:pt idx="12">
                  <c:v>3.4647368421052628E-2</c:v>
                </c:pt>
                <c:pt idx="13">
                  <c:v>3.4850877192982459E-2</c:v>
                </c:pt>
                <c:pt idx="14">
                  <c:v>3.6021052631578954E-2</c:v>
                </c:pt>
                <c:pt idx="15">
                  <c:v>3.7649122807017543E-2</c:v>
                </c:pt>
                <c:pt idx="16">
                  <c:v>3.6936842105263157E-2</c:v>
                </c:pt>
                <c:pt idx="17">
                  <c:v>3.6326315789473693E-2</c:v>
                </c:pt>
                <c:pt idx="18">
                  <c:v>3.0678947368421052E-2</c:v>
                </c:pt>
                <c:pt idx="19">
                  <c:v>2.5082456140350873E-2</c:v>
                </c:pt>
                <c:pt idx="20">
                  <c:v>2.0198245614035087E-2</c:v>
                </c:pt>
                <c:pt idx="21">
                  <c:v>1.5568421052631579E-2</c:v>
                </c:pt>
                <c:pt idx="22">
                  <c:v>1.1294736842105264E-2</c:v>
                </c:pt>
                <c:pt idx="23">
                  <c:v>7.1228070175438597E-3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E8D-4F1A-B5E4-F920B6C1496C}"/>
            </c:ext>
          </c:extLst>
        </c:ser>
        <c:ser>
          <c:idx val="1"/>
          <c:order val="1"/>
          <c:tx>
            <c:strRef>
              <c:f>'PCS 1606'!$C$4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1606'!$C$5:$C$28</c:f>
              <c:numCache>
                <c:formatCode>0.00%</c:formatCode>
                <c:ptCount val="24"/>
                <c:pt idx="0">
                  <c:v>3.9298245614035089E-3</c:v>
                </c:pt>
                <c:pt idx="1">
                  <c:v>2.6526315789473687E-3</c:v>
                </c:pt>
                <c:pt idx="2">
                  <c:v>1.9157894736842103E-3</c:v>
                </c:pt>
                <c:pt idx="3">
                  <c:v>1.7684210526315788E-3</c:v>
                </c:pt>
                <c:pt idx="4">
                  <c:v>2.8982456140350873E-3</c:v>
                </c:pt>
                <c:pt idx="5">
                  <c:v>6.9754385964912284E-3</c:v>
                </c:pt>
                <c:pt idx="6">
                  <c:v>2.0042105263157896E-2</c:v>
                </c:pt>
                <c:pt idx="7">
                  <c:v>3.0849122807017543E-2</c:v>
                </c:pt>
                <c:pt idx="8">
                  <c:v>3.1929824561403509E-2</c:v>
                </c:pt>
                <c:pt idx="9">
                  <c:v>2.9129824561403506E-2</c:v>
                </c:pt>
                <c:pt idx="10">
                  <c:v>3.1291228070175439E-2</c:v>
                </c:pt>
                <c:pt idx="11">
                  <c:v>3.2421052631578948E-2</c:v>
                </c:pt>
                <c:pt idx="12">
                  <c:v>3.4042105263157894E-2</c:v>
                </c:pt>
                <c:pt idx="13">
                  <c:v>3.374736842105263E-2</c:v>
                </c:pt>
                <c:pt idx="14">
                  <c:v>3.3894736842105269E-2</c:v>
                </c:pt>
                <c:pt idx="15">
                  <c:v>3.3943859649122804E-2</c:v>
                </c:pt>
                <c:pt idx="16">
                  <c:v>3.3649122807017547E-2</c:v>
                </c:pt>
                <c:pt idx="17">
                  <c:v>3.2273684210526316E-2</c:v>
                </c:pt>
                <c:pt idx="18">
                  <c:v>2.6771929824561405E-2</c:v>
                </c:pt>
                <c:pt idx="19">
                  <c:v>2.1024561403508769E-2</c:v>
                </c:pt>
                <c:pt idx="20">
                  <c:v>1.6456140350877193E-2</c:v>
                </c:pt>
                <c:pt idx="21">
                  <c:v>1.3361403508771928E-2</c:v>
                </c:pt>
                <c:pt idx="22">
                  <c:v>9.7263157894736853E-3</c:v>
                </c:pt>
                <c:pt idx="23">
                  <c:v>6.5824561403508772E-3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E8D-4F1A-B5E4-F920B6C1496C}"/>
            </c:ext>
          </c:extLst>
        </c:ser>
        <c:ser>
          <c:idx val="2"/>
          <c:order val="2"/>
          <c:tx>
            <c:strRef>
              <c:f>'PCS 1606'!$D$4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1606'!$D$5:$D$28</c:f>
              <c:numCache>
                <c:formatCode>0.00%</c:formatCode>
                <c:ptCount val="24"/>
                <c:pt idx="0">
                  <c:v>8.2000000000000007E-3</c:v>
                </c:pt>
                <c:pt idx="1">
                  <c:v>5.4000000000000003E-3</c:v>
                </c:pt>
                <c:pt idx="2">
                  <c:v>4.7000000000000002E-3</c:v>
                </c:pt>
                <c:pt idx="3">
                  <c:v>4.4999999999999997E-3</c:v>
                </c:pt>
                <c:pt idx="4">
                  <c:v>7.4999999999999997E-3</c:v>
                </c:pt>
                <c:pt idx="5">
                  <c:v>1.6400000000000001E-2</c:v>
                </c:pt>
                <c:pt idx="6">
                  <c:v>3.8100000000000002E-2</c:v>
                </c:pt>
                <c:pt idx="7">
                  <c:v>5.4399999999999997E-2</c:v>
                </c:pt>
                <c:pt idx="8">
                  <c:v>5.7000000000000002E-2</c:v>
                </c:pt>
                <c:pt idx="9">
                  <c:v>5.6300000000000003E-2</c:v>
                </c:pt>
                <c:pt idx="10">
                  <c:v>6.0900000000000003E-2</c:v>
                </c:pt>
                <c:pt idx="11">
                  <c:v>6.4899999999999999E-2</c:v>
                </c:pt>
                <c:pt idx="12">
                  <c:v>6.8699999999999997E-2</c:v>
                </c:pt>
                <c:pt idx="13">
                  <c:v>6.8599999999999994E-2</c:v>
                </c:pt>
                <c:pt idx="14">
                  <c:v>6.9900000000000004E-2</c:v>
                </c:pt>
                <c:pt idx="15">
                  <c:v>7.1599999999999997E-2</c:v>
                </c:pt>
                <c:pt idx="16">
                  <c:v>7.0599999999999996E-2</c:v>
                </c:pt>
                <c:pt idx="17">
                  <c:v>6.8599999999999994E-2</c:v>
                </c:pt>
                <c:pt idx="18">
                  <c:v>5.74E-2</c:v>
                </c:pt>
                <c:pt idx="19">
                  <c:v>4.6100000000000002E-2</c:v>
                </c:pt>
                <c:pt idx="20">
                  <c:v>3.6600000000000001E-2</c:v>
                </c:pt>
                <c:pt idx="21">
                  <c:v>2.8899999999999999E-2</c:v>
                </c:pt>
                <c:pt idx="22">
                  <c:v>2.1000000000000001E-2</c:v>
                </c:pt>
                <c:pt idx="23">
                  <c:v>1.38E-2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E8D-4F1A-B5E4-F920B6C149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1606'!$F$5:$F$16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1606'!$G$5:$G$16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37F-4999-B1EA-6E02EEEFF34C}"/>
            </c:ext>
          </c:extLst>
        </c:ser>
        <c:ser>
          <c:idx val="1"/>
          <c:order val="1"/>
          <c:cat>
            <c:strRef>
              <c:f>'PCS 1606'!$F$5:$F$16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1606'!$H$5:$H$16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1.07</c:v>
                </c:pt>
                <c:pt idx="2">
                  <c:v>1.06</c:v>
                </c:pt>
                <c:pt idx="3">
                  <c:v>1.03</c:v>
                </c:pt>
                <c:pt idx="4">
                  <c:v>0.99</c:v>
                </c:pt>
                <c:pt idx="5">
                  <c:v>0.96</c:v>
                </c:pt>
                <c:pt idx="6">
                  <c:v>0.93</c:v>
                </c:pt>
                <c:pt idx="7">
                  <c:v>0.98</c:v>
                </c:pt>
                <c:pt idx="8">
                  <c:v>0.96</c:v>
                </c:pt>
                <c:pt idx="9">
                  <c:v>1.02</c:v>
                </c:pt>
                <c:pt idx="10">
                  <c:v>1.01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37F-4999-B1EA-6E02EEEFF3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2112'!$B$4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2112'!$B$5:$B$28</c:f>
              <c:numCache>
                <c:formatCode>0.00%</c:formatCode>
                <c:ptCount val="24"/>
                <c:pt idx="0">
                  <c:v>2.2793721973094171E-3</c:v>
                </c:pt>
                <c:pt idx="1">
                  <c:v>1.3874439461883409E-3</c:v>
                </c:pt>
                <c:pt idx="2">
                  <c:v>1.1892376681614347E-3</c:v>
                </c:pt>
                <c:pt idx="3">
                  <c:v>1.5360986547085199E-3</c:v>
                </c:pt>
                <c:pt idx="4">
                  <c:v>3.22085201793722E-3</c:v>
                </c:pt>
                <c:pt idx="5">
                  <c:v>9.7121076233183841E-3</c:v>
                </c:pt>
                <c:pt idx="6">
                  <c:v>2.8145291479820627E-2</c:v>
                </c:pt>
                <c:pt idx="7">
                  <c:v>3.3595964125560533E-2</c:v>
                </c:pt>
                <c:pt idx="8">
                  <c:v>3.597443946188341E-2</c:v>
                </c:pt>
                <c:pt idx="9">
                  <c:v>3.721322869955157E-2</c:v>
                </c:pt>
                <c:pt idx="10">
                  <c:v>3.6618609865470851E-2</c:v>
                </c:pt>
                <c:pt idx="11">
                  <c:v>3.6023991031390139E-2</c:v>
                </c:pt>
                <c:pt idx="12">
                  <c:v>3.4983408071748878E-2</c:v>
                </c:pt>
                <c:pt idx="13">
                  <c:v>3.3397757847533634E-2</c:v>
                </c:pt>
                <c:pt idx="14">
                  <c:v>3.2010313901345296E-2</c:v>
                </c:pt>
                <c:pt idx="15">
                  <c:v>3.092017937219731E-2</c:v>
                </c:pt>
                <c:pt idx="16">
                  <c:v>3.0721973094170404E-2</c:v>
                </c:pt>
                <c:pt idx="17">
                  <c:v>2.9929147982062785E-2</c:v>
                </c:pt>
                <c:pt idx="18">
                  <c:v>2.5965022421524663E-2</c:v>
                </c:pt>
                <c:pt idx="19">
                  <c:v>1.8234977578475337E-2</c:v>
                </c:pt>
                <c:pt idx="20">
                  <c:v>1.2932959641255607E-2</c:v>
                </c:pt>
                <c:pt idx="21">
                  <c:v>9.3652466367712996E-3</c:v>
                </c:pt>
                <c:pt idx="22">
                  <c:v>6.3921524663677126E-3</c:v>
                </c:pt>
                <c:pt idx="23">
                  <c:v>3.765919282511211E-3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6D0-49CA-958A-25BF8A259F83}"/>
            </c:ext>
          </c:extLst>
        </c:ser>
        <c:ser>
          <c:idx val="1"/>
          <c:order val="1"/>
          <c:tx>
            <c:strRef>
              <c:f>'PCS 2112'!$C$4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2112'!$C$5:$C$28</c:f>
              <c:numCache>
                <c:formatCode>0.00%</c:formatCode>
                <c:ptCount val="24"/>
                <c:pt idx="0">
                  <c:v>4.3385650224215247E-3</c:v>
                </c:pt>
                <c:pt idx="1">
                  <c:v>2.9260089686098654E-3</c:v>
                </c:pt>
                <c:pt idx="2">
                  <c:v>2.3710762331838565E-3</c:v>
                </c:pt>
                <c:pt idx="3">
                  <c:v>1.5134529147982064E-3</c:v>
                </c:pt>
                <c:pt idx="4">
                  <c:v>1.3116591928251122E-3</c:v>
                </c:pt>
                <c:pt idx="5">
                  <c:v>2.1692825112107623E-3</c:v>
                </c:pt>
                <c:pt idx="6">
                  <c:v>6.8105381165919285E-3</c:v>
                </c:pt>
                <c:pt idx="7">
                  <c:v>1.4680493273542601E-2</c:v>
                </c:pt>
                <c:pt idx="8">
                  <c:v>1.9725336322869956E-2</c:v>
                </c:pt>
                <c:pt idx="9">
                  <c:v>2.3559417040358743E-2</c:v>
                </c:pt>
                <c:pt idx="10">
                  <c:v>2.749439461883408E-2</c:v>
                </c:pt>
                <c:pt idx="11">
                  <c:v>3.1278026905829599E-2</c:v>
                </c:pt>
                <c:pt idx="12">
                  <c:v>3.4153587443946191E-2</c:v>
                </c:pt>
                <c:pt idx="13">
                  <c:v>3.4910313901345288E-2</c:v>
                </c:pt>
                <c:pt idx="14">
                  <c:v>3.7735426008968613E-2</c:v>
                </c:pt>
                <c:pt idx="15">
                  <c:v>4.0964125560538113E-2</c:v>
                </c:pt>
                <c:pt idx="16">
                  <c:v>4.4747757847533633E-2</c:v>
                </c:pt>
                <c:pt idx="17">
                  <c:v>4.6362107623318383E-2</c:v>
                </c:pt>
                <c:pt idx="18">
                  <c:v>3.6221973094170405E-2</c:v>
                </c:pt>
                <c:pt idx="19">
                  <c:v>2.8553811659192824E-2</c:v>
                </c:pt>
                <c:pt idx="20">
                  <c:v>2.3963004484304933E-2</c:v>
                </c:pt>
                <c:pt idx="21">
                  <c:v>1.8766816143497754E-2</c:v>
                </c:pt>
                <c:pt idx="22">
                  <c:v>1.2612107623318386E-2</c:v>
                </c:pt>
                <c:pt idx="23">
                  <c:v>7.4159192825112106E-3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D0-49CA-958A-25BF8A259F83}"/>
            </c:ext>
          </c:extLst>
        </c:ser>
        <c:ser>
          <c:idx val="2"/>
          <c:order val="2"/>
          <c:tx>
            <c:strRef>
              <c:f>'PCS 2112'!$D$4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2112'!$D$5:$D$28</c:f>
              <c:numCache>
                <c:formatCode>0.00%</c:formatCode>
                <c:ptCount val="24"/>
                <c:pt idx="0">
                  <c:v>6.6E-3</c:v>
                </c:pt>
                <c:pt idx="1">
                  <c:v>4.3E-3</c:v>
                </c:pt>
                <c:pt idx="2">
                  <c:v>3.5999999999999999E-3</c:v>
                </c:pt>
                <c:pt idx="3">
                  <c:v>3.0000000000000001E-3</c:v>
                </c:pt>
                <c:pt idx="4">
                  <c:v>4.4999999999999997E-3</c:v>
                </c:pt>
                <c:pt idx="5">
                  <c:v>1.1900000000000001E-2</c:v>
                </c:pt>
                <c:pt idx="6">
                  <c:v>3.49E-2</c:v>
                </c:pt>
                <c:pt idx="7">
                  <c:v>4.8300000000000003E-2</c:v>
                </c:pt>
                <c:pt idx="8">
                  <c:v>5.57E-2</c:v>
                </c:pt>
                <c:pt idx="9">
                  <c:v>6.0699999999999997E-2</c:v>
                </c:pt>
                <c:pt idx="10">
                  <c:v>6.4100000000000004E-2</c:v>
                </c:pt>
                <c:pt idx="11">
                  <c:v>6.7299999999999999E-2</c:v>
                </c:pt>
                <c:pt idx="12">
                  <c:v>6.9099999999999995E-2</c:v>
                </c:pt>
                <c:pt idx="13">
                  <c:v>6.8400000000000002E-2</c:v>
                </c:pt>
                <c:pt idx="14">
                  <c:v>6.9800000000000001E-2</c:v>
                </c:pt>
                <c:pt idx="15">
                  <c:v>7.1900000000000006E-2</c:v>
                </c:pt>
                <c:pt idx="16">
                  <c:v>7.5499999999999998E-2</c:v>
                </c:pt>
                <c:pt idx="17">
                  <c:v>7.6399999999999996E-2</c:v>
                </c:pt>
                <c:pt idx="18">
                  <c:v>6.2199999999999998E-2</c:v>
                </c:pt>
                <c:pt idx="19">
                  <c:v>4.6800000000000001E-2</c:v>
                </c:pt>
                <c:pt idx="20">
                  <c:v>3.6900000000000002E-2</c:v>
                </c:pt>
                <c:pt idx="21">
                  <c:v>2.8000000000000001E-2</c:v>
                </c:pt>
                <c:pt idx="22">
                  <c:v>1.9E-2</c:v>
                </c:pt>
                <c:pt idx="23">
                  <c:v>1.12E-2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6D0-49CA-958A-25BF8A259F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[3]Sheet1!$H$5:$H$16</c:f>
              <c:numCache>
                <c:formatCode>General</c:formatCode>
                <c:ptCount val="12"/>
                <c:pt idx="6">
                  <c:v>0.96</c:v>
                </c:pt>
                <c:pt idx="7">
                  <c:v>0.98</c:v>
                </c:pt>
                <c:pt idx="8">
                  <c:v>0.95</c:v>
                </c:pt>
                <c:pt idx="9">
                  <c:v>1.06</c:v>
                </c:pt>
                <c:pt idx="10">
                  <c:v>1.04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8D-493C-9690-0B86735DF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3809'!$B$4</c:f>
              <c:strCache>
                <c:ptCount val="1"/>
                <c:pt idx="0">
                  <c:v>NB </c:v>
                </c:pt>
              </c:strCache>
            </c:strRef>
          </c:tx>
          <c:val>
            <c:numRef>
              <c:f>'PCS 3809'!$B$5:$B$28</c:f>
              <c:numCache>
                <c:formatCode>0.00%</c:formatCode>
                <c:ptCount val="24"/>
                <c:pt idx="0">
                  <c:v>2.6902173913043478E-3</c:v>
                </c:pt>
                <c:pt idx="1">
                  <c:v>2.0054347826086957E-3</c:v>
                </c:pt>
                <c:pt idx="2">
                  <c:v>1.467391304347826E-3</c:v>
                </c:pt>
                <c:pt idx="3">
                  <c:v>1.1739130434782609E-3</c:v>
                </c:pt>
                <c:pt idx="4">
                  <c:v>2.0543478260869564E-3</c:v>
                </c:pt>
                <c:pt idx="5">
                  <c:v>4.9891304347826097E-3</c:v>
                </c:pt>
                <c:pt idx="6">
                  <c:v>1.7461956521739132E-2</c:v>
                </c:pt>
                <c:pt idx="7">
                  <c:v>3.2184782608695651E-2</c:v>
                </c:pt>
                <c:pt idx="8">
                  <c:v>3.3701086956521742E-2</c:v>
                </c:pt>
                <c:pt idx="9">
                  <c:v>2.8369565217391306E-2</c:v>
                </c:pt>
                <c:pt idx="10">
                  <c:v>2.8173913043478261E-2</c:v>
                </c:pt>
                <c:pt idx="11">
                  <c:v>2.9347826086956522E-2</c:v>
                </c:pt>
                <c:pt idx="12">
                  <c:v>3.2086956521739131E-2</c:v>
                </c:pt>
                <c:pt idx="13">
                  <c:v>3.3065217391304344E-2</c:v>
                </c:pt>
                <c:pt idx="14">
                  <c:v>3.6195652173913045E-2</c:v>
                </c:pt>
                <c:pt idx="15">
                  <c:v>3.9619565217391302E-2</c:v>
                </c:pt>
                <c:pt idx="16">
                  <c:v>4.0989130434782604E-2</c:v>
                </c:pt>
                <c:pt idx="17">
                  <c:v>4.1673913043478263E-2</c:v>
                </c:pt>
                <c:pt idx="18">
                  <c:v>3.0228260869565215E-2</c:v>
                </c:pt>
                <c:pt idx="19">
                  <c:v>1.7315217391304347E-2</c:v>
                </c:pt>
                <c:pt idx="20">
                  <c:v>1.2668478260869564E-2</c:v>
                </c:pt>
                <c:pt idx="21">
                  <c:v>9.391304347826087E-3</c:v>
                </c:pt>
                <c:pt idx="22">
                  <c:v>7.4836956521739124E-3</c:v>
                </c:pt>
                <c:pt idx="23">
                  <c:v>4.7445652173913047E-3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6C-4374-A9D3-90F5E6325AFF}"/>
            </c:ext>
          </c:extLst>
        </c:ser>
        <c:ser>
          <c:idx val="1"/>
          <c:order val="1"/>
          <c:tx>
            <c:strRef>
              <c:f>'PCS 3809'!$C$4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3809'!$C$5:$C$28</c:f>
              <c:numCache>
                <c:formatCode>0.00%</c:formatCode>
                <c:ptCount val="24"/>
                <c:pt idx="0">
                  <c:v>2.3500000000000001E-3</c:v>
                </c:pt>
                <c:pt idx="1">
                  <c:v>1.5836956521739132E-3</c:v>
                </c:pt>
                <c:pt idx="2">
                  <c:v>1.3282608695652173E-3</c:v>
                </c:pt>
                <c:pt idx="3">
                  <c:v>1.5836956521739132E-3</c:v>
                </c:pt>
                <c:pt idx="4">
                  <c:v>2.8097826086956519E-3</c:v>
                </c:pt>
                <c:pt idx="5">
                  <c:v>8.0206521739130433E-3</c:v>
                </c:pt>
                <c:pt idx="6">
                  <c:v>2.0996739130434781E-2</c:v>
                </c:pt>
                <c:pt idx="7">
                  <c:v>3.468804347826087E-2</c:v>
                </c:pt>
                <c:pt idx="8">
                  <c:v>3.5914130434782608E-2</c:v>
                </c:pt>
                <c:pt idx="9">
                  <c:v>3.1622826086956518E-2</c:v>
                </c:pt>
                <c:pt idx="10">
                  <c:v>3.1469565217391304E-2</c:v>
                </c:pt>
                <c:pt idx="11">
                  <c:v>3.3206521739130433E-2</c:v>
                </c:pt>
                <c:pt idx="12">
                  <c:v>3.504565217391304E-2</c:v>
                </c:pt>
                <c:pt idx="13">
                  <c:v>3.5505434782608696E-2</c:v>
                </c:pt>
                <c:pt idx="14">
                  <c:v>3.6271739130434778E-2</c:v>
                </c:pt>
                <c:pt idx="15">
                  <c:v>3.8672826086956526E-2</c:v>
                </c:pt>
                <c:pt idx="16">
                  <c:v>4.0767391304347818E-2</c:v>
                </c:pt>
                <c:pt idx="17">
                  <c:v>4.1073913043478266E-2</c:v>
                </c:pt>
                <c:pt idx="18">
                  <c:v>2.5339130434782611E-2</c:v>
                </c:pt>
                <c:pt idx="19">
                  <c:v>1.8493478260869566E-2</c:v>
                </c:pt>
                <c:pt idx="20">
                  <c:v>1.3333695652173915E-2</c:v>
                </c:pt>
                <c:pt idx="21">
                  <c:v>9.8086956521739113E-3</c:v>
                </c:pt>
                <c:pt idx="22">
                  <c:v>6.8967391304347826E-3</c:v>
                </c:pt>
                <c:pt idx="23">
                  <c:v>4.1380434782608694E-3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6C-4374-A9D3-90F5E6325AFF}"/>
            </c:ext>
          </c:extLst>
        </c:ser>
        <c:ser>
          <c:idx val="2"/>
          <c:order val="2"/>
          <c:tx>
            <c:strRef>
              <c:f>'PCS 3809'!$D$4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3809'!$D$5:$D$28</c:f>
              <c:numCache>
                <c:formatCode>0.00%</c:formatCode>
                <c:ptCount val="24"/>
                <c:pt idx="0">
                  <c:v>5.0000000000000001E-3</c:v>
                </c:pt>
                <c:pt idx="1">
                  <c:v>3.5999999999999999E-3</c:v>
                </c:pt>
                <c:pt idx="2">
                  <c:v>2.8E-3</c:v>
                </c:pt>
                <c:pt idx="3">
                  <c:v>2.8E-3</c:v>
                </c:pt>
                <c:pt idx="4">
                  <c:v>4.8999999999999998E-3</c:v>
                </c:pt>
                <c:pt idx="5">
                  <c:v>1.2999999999999999E-2</c:v>
                </c:pt>
                <c:pt idx="6">
                  <c:v>3.85E-2</c:v>
                </c:pt>
                <c:pt idx="7">
                  <c:v>6.6900000000000001E-2</c:v>
                </c:pt>
                <c:pt idx="8">
                  <c:v>6.9599999999999995E-2</c:v>
                </c:pt>
                <c:pt idx="9">
                  <c:v>0.06</c:v>
                </c:pt>
                <c:pt idx="10">
                  <c:v>5.9700000000000003E-2</c:v>
                </c:pt>
                <c:pt idx="11">
                  <c:v>6.2600000000000003E-2</c:v>
                </c:pt>
                <c:pt idx="12">
                  <c:v>6.7100000000000007E-2</c:v>
                </c:pt>
                <c:pt idx="13">
                  <c:v>6.8599999999999994E-2</c:v>
                </c:pt>
                <c:pt idx="14">
                  <c:v>7.2499999999999995E-2</c:v>
                </c:pt>
                <c:pt idx="15">
                  <c:v>7.8299999999999995E-2</c:v>
                </c:pt>
                <c:pt idx="16">
                  <c:v>8.1799999999999998E-2</c:v>
                </c:pt>
                <c:pt idx="17">
                  <c:v>8.2699999999999996E-2</c:v>
                </c:pt>
                <c:pt idx="18">
                  <c:v>5.5500000000000001E-2</c:v>
                </c:pt>
                <c:pt idx="19">
                  <c:v>3.5799999999999998E-2</c:v>
                </c:pt>
                <c:pt idx="20">
                  <c:v>2.5999999999999999E-2</c:v>
                </c:pt>
                <c:pt idx="21">
                  <c:v>1.9199999999999998E-2</c:v>
                </c:pt>
                <c:pt idx="22">
                  <c:v>1.44E-2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76C-4374-A9D3-90F5E6325A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1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[3]Sheet1!$H$4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[3]Sheet1!$F$5:$F$16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[3]Sheet1!$H$5:$H$16</c:f>
              <c:numCache>
                <c:formatCode>General</c:formatCode>
                <c:ptCount val="12"/>
                <c:pt idx="6">
                  <c:v>0.96</c:v>
                </c:pt>
                <c:pt idx="7">
                  <c:v>0.98</c:v>
                </c:pt>
                <c:pt idx="8">
                  <c:v>0.95</c:v>
                </c:pt>
                <c:pt idx="9">
                  <c:v>1.06</c:v>
                </c:pt>
                <c:pt idx="10">
                  <c:v>1.04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F4-4FA3-87A5-2DB6BDDC3B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061929242315787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10E-4FE4-A604-F52D2A15C675}"/>
            </c:ext>
          </c:extLst>
        </c:ser>
        <c:ser>
          <c:idx val="1"/>
          <c:order val="1"/>
          <c:cat>
            <c:strRef>
              <c:f>'PCS 10'!$F$5:$F$16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10'!$H$5:$H$16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1.1000000000000001</c:v>
                </c:pt>
                <c:pt idx="2">
                  <c:v>1.1100000000000001</c:v>
                </c:pt>
                <c:pt idx="3">
                  <c:v>1.05</c:v>
                </c:pt>
                <c:pt idx="4">
                  <c:v>0.96</c:v>
                </c:pt>
                <c:pt idx="5">
                  <c:v>0.93</c:v>
                </c:pt>
                <c:pt idx="6">
                  <c:v>0.89</c:v>
                </c:pt>
                <c:pt idx="7">
                  <c:v>0.97</c:v>
                </c:pt>
                <c:pt idx="8">
                  <c:v>0.9</c:v>
                </c:pt>
                <c:pt idx="9">
                  <c:v>1.04</c:v>
                </c:pt>
                <c:pt idx="10">
                  <c:v>1.03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10E-4FE4-A604-F52D2A15C6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11'!$B$4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11'!$B$5:$B$28</c:f>
              <c:numCache>
                <c:formatCode>0.00%</c:formatCode>
                <c:ptCount val="24"/>
                <c:pt idx="0">
                  <c:v>2.020289855072464E-3</c:v>
                </c:pt>
                <c:pt idx="1">
                  <c:v>1.281159420289855E-3</c:v>
                </c:pt>
                <c:pt idx="2">
                  <c:v>1.0347826086956522E-3</c:v>
                </c:pt>
                <c:pt idx="3">
                  <c:v>1.5768115942028987E-3</c:v>
                </c:pt>
                <c:pt idx="4">
                  <c:v>3.8434782608695651E-3</c:v>
                </c:pt>
                <c:pt idx="5">
                  <c:v>9.8550724637681154E-3</c:v>
                </c:pt>
                <c:pt idx="6">
                  <c:v>2.7742028985507247E-2</c:v>
                </c:pt>
                <c:pt idx="7">
                  <c:v>2.897391304347826E-2</c:v>
                </c:pt>
                <c:pt idx="8">
                  <c:v>3.4394202898550726E-2</c:v>
                </c:pt>
                <c:pt idx="9">
                  <c:v>3.0895652173913043E-2</c:v>
                </c:pt>
                <c:pt idx="10">
                  <c:v>3.0747826086956521E-2</c:v>
                </c:pt>
                <c:pt idx="11">
                  <c:v>3.1536231884057971E-2</c:v>
                </c:pt>
                <c:pt idx="12">
                  <c:v>3.237391304347826E-2</c:v>
                </c:pt>
                <c:pt idx="13">
                  <c:v>3.3310144927536228E-2</c:v>
                </c:pt>
                <c:pt idx="14">
                  <c:v>3.2324637681159424E-2</c:v>
                </c:pt>
                <c:pt idx="15">
                  <c:v>3.3310144927536228E-2</c:v>
                </c:pt>
                <c:pt idx="16">
                  <c:v>3.5626086956521745E-2</c:v>
                </c:pt>
                <c:pt idx="17">
                  <c:v>3.651304347826087E-2</c:v>
                </c:pt>
                <c:pt idx="18">
                  <c:v>2.9023188405797099E-2</c:v>
                </c:pt>
                <c:pt idx="19">
                  <c:v>2.128695652173913E-2</c:v>
                </c:pt>
                <c:pt idx="20">
                  <c:v>1.4881159420289856E-2</c:v>
                </c:pt>
                <c:pt idx="21">
                  <c:v>9.9536231884057962E-3</c:v>
                </c:pt>
                <c:pt idx="22">
                  <c:v>6.4057971014492747E-3</c:v>
                </c:pt>
                <c:pt idx="23">
                  <c:v>3.7942028985507247E-3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B0-4032-AC1E-B698A91305CF}"/>
            </c:ext>
          </c:extLst>
        </c:ser>
        <c:ser>
          <c:idx val="1"/>
          <c:order val="1"/>
          <c:tx>
            <c:strRef>
              <c:f>'PCS 11'!$C$4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11'!$C$5:$C$28</c:f>
              <c:numCache>
                <c:formatCode>0.00%</c:formatCode>
                <c:ptCount val="24"/>
                <c:pt idx="0">
                  <c:v>2.9420289855072459E-3</c:v>
                </c:pt>
                <c:pt idx="1">
                  <c:v>1.8768115942028986E-3</c:v>
                </c:pt>
                <c:pt idx="2">
                  <c:v>1.3188405797101448E-3</c:v>
                </c:pt>
                <c:pt idx="3">
                  <c:v>1.1666666666666668E-3</c:v>
                </c:pt>
                <c:pt idx="4">
                  <c:v>2.4855072463768114E-3</c:v>
                </c:pt>
                <c:pt idx="5">
                  <c:v>5.8333333333333336E-3</c:v>
                </c:pt>
                <c:pt idx="6">
                  <c:v>1.8057971014492753E-2</c:v>
                </c:pt>
                <c:pt idx="7">
                  <c:v>2.3688405797101447E-2</c:v>
                </c:pt>
                <c:pt idx="8">
                  <c:v>2.6833333333333334E-2</c:v>
                </c:pt>
                <c:pt idx="9">
                  <c:v>2.6630434782608695E-2</c:v>
                </c:pt>
                <c:pt idx="10">
                  <c:v>2.7746376811594201E-2</c:v>
                </c:pt>
                <c:pt idx="11">
                  <c:v>3.0079710144927534E-2</c:v>
                </c:pt>
                <c:pt idx="12">
                  <c:v>3.4797101449275357E-2</c:v>
                </c:pt>
                <c:pt idx="13">
                  <c:v>3.7384057971014489E-2</c:v>
                </c:pt>
                <c:pt idx="14">
                  <c:v>3.5456521739130435E-2</c:v>
                </c:pt>
                <c:pt idx="15">
                  <c:v>3.9260869565217391E-2</c:v>
                </c:pt>
                <c:pt idx="16">
                  <c:v>4.0021739130434782E-2</c:v>
                </c:pt>
                <c:pt idx="17">
                  <c:v>4.1188405797101445E-2</c:v>
                </c:pt>
                <c:pt idx="18">
                  <c:v>3.378260869565218E-2</c:v>
                </c:pt>
                <c:pt idx="19">
                  <c:v>2.5971014492753627E-2</c:v>
                </c:pt>
                <c:pt idx="20">
                  <c:v>2.0289855072463767E-2</c:v>
                </c:pt>
                <c:pt idx="21">
                  <c:v>1.4710144927536231E-2</c:v>
                </c:pt>
                <c:pt idx="22">
                  <c:v>9.7898550724637677E-3</c:v>
                </c:pt>
                <c:pt idx="23">
                  <c:v>5.8840579710144917E-3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B0-4032-AC1E-B698A91305CF}"/>
            </c:ext>
          </c:extLst>
        </c:ser>
        <c:ser>
          <c:idx val="2"/>
          <c:order val="2"/>
          <c:tx>
            <c:strRef>
              <c:f>'PCS 11'!$D$4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11'!$D$5:$D$28</c:f>
              <c:numCache>
                <c:formatCode>0.00%</c:formatCode>
                <c:ptCount val="24"/>
                <c:pt idx="0">
                  <c:v>5.0000000000000001E-3</c:v>
                </c:pt>
                <c:pt idx="1">
                  <c:v>3.2000000000000002E-3</c:v>
                </c:pt>
                <c:pt idx="2">
                  <c:v>2.3999999999999998E-3</c:v>
                </c:pt>
                <c:pt idx="3">
                  <c:v>2.8E-3</c:v>
                </c:pt>
                <c:pt idx="4">
                  <c:v>6.3E-3</c:v>
                </c:pt>
                <c:pt idx="5">
                  <c:v>1.5699999999999999E-2</c:v>
                </c:pt>
                <c:pt idx="6">
                  <c:v>4.58E-2</c:v>
                </c:pt>
                <c:pt idx="7">
                  <c:v>5.2699999999999997E-2</c:v>
                </c:pt>
                <c:pt idx="8">
                  <c:v>6.1199999999999997E-2</c:v>
                </c:pt>
                <c:pt idx="9">
                  <c:v>5.7599999999999998E-2</c:v>
                </c:pt>
                <c:pt idx="10">
                  <c:v>5.8500000000000003E-2</c:v>
                </c:pt>
                <c:pt idx="11">
                  <c:v>6.1600000000000002E-2</c:v>
                </c:pt>
                <c:pt idx="12">
                  <c:v>6.7199999999999996E-2</c:v>
                </c:pt>
                <c:pt idx="13">
                  <c:v>7.0699999999999999E-2</c:v>
                </c:pt>
                <c:pt idx="14">
                  <c:v>6.7799999999999999E-2</c:v>
                </c:pt>
                <c:pt idx="15">
                  <c:v>7.2499999999999995E-2</c:v>
                </c:pt>
                <c:pt idx="16">
                  <c:v>7.5700000000000003E-2</c:v>
                </c:pt>
                <c:pt idx="17">
                  <c:v>7.7700000000000005E-2</c:v>
                </c:pt>
                <c:pt idx="18">
                  <c:v>6.2799999999999995E-2</c:v>
                </c:pt>
                <c:pt idx="19">
                  <c:v>4.7300000000000002E-2</c:v>
                </c:pt>
                <c:pt idx="20">
                  <c:v>3.5200000000000002E-2</c:v>
                </c:pt>
                <c:pt idx="21">
                  <c:v>2.47E-2</c:v>
                </c:pt>
                <c:pt idx="22">
                  <c:v>1.6199999999999999E-2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0-4032-AC1E-B698A91305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886068962409742"/>
          <c:y val="0.2243280459507779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C7C3-49FC-BF9E-F83F43645E7B}"/>
            </c:ext>
          </c:extLst>
        </c:ser>
        <c:ser>
          <c:idx val="1"/>
          <c:order val="1"/>
          <c:tx>
            <c:strRef>
              <c:f>'PCS 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1.0900000000000001</c:v>
                </c:pt>
                <c:pt idx="2">
                  <c:v>1.1200000000000001</c:v>
                </c:pt>
                <c:pt idx="3">
                  <c:v>1.07</c:v>
                </c:pt>
                <c:pt idx="4">
                  <c:v>0.99</c:v>
                </c:pt>
                <c:pt idx="5">
                  <c:v>0.95</c:v>
                </c:pt>
                <c:pt idx="6">
                  <c:v>0.93</c:v>
                </c:pt>
                <c:pt idx="7">
                  <c:v>0.98</c:v>
                </c:pt>
                <c:pt idx="8">
                  <c:v>0.91</c:v>
                </c:pt>
                <c:pt idx="9">
                  <c:v>1</c:v>
                </c:pt>
                <c:pt idx="10">
                  <c:v>0.95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25D-43A9-A453-7DA16214E8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819917753195828"/>
          <c:y val="7.32565572160622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A76-4901-890E-038E654B7D1E}"/>
            </c:ext>
          </c:extLst>
        </c:ser>
        <c:ser>
          <c:idx val="1"/>
          <c:order val="1"/>
          <c:tx>
            <c:strRef>
              <c:f>'PCS 11'!$H$4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11'!$H$5:$H$16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1.08</c:v>
                </c:pt>
                <c:pt idx="2">
                  <c:v>1.04</c:v>
                </c:pt>
                <c:pt idx="3">
                  <c:v>1.05</c:v>
                </c:pt>
                <c:pt idx="4">
                  <c:v>1.02</c:v>
                </c:pt>
                <c:pt idx="5">
                  <c:v>0.87</c:v>
                </c:pt>
                <c:pt idx="6">
                  <c:v>0.88</c:v>
                </c:pt>
                <c:pt idx="7">
                  <c:v>1</c:v>
                </c:pt>
                <c:pt idx="8">
                  <c:v>0.98</c:v>
                </c:pt>
                <c:pt idx="9">
                  <c:v>1.02</c:v>
                </c:pt>
                <c:pt idx="10">
                  <c:v>1.02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2A-49FD-A215-7C3402EFFD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F62-4CD8-A689-BE2C7117C97A}"/>
            </c:ext>
          </c:extLst>
        </c:ser>
        <c:ser>
          <c:idx val="1"/>
          <c:order val="1"/>
          <c:cat>
            <c:strRef>
              <c:f>'PCS 12'!$F$5:$F$16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12'!$H$5:$H$16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1.08</c:v>
                </c:pt>
                <c:pt idx="2">
                  <c:v>1.1000000000000001</c:v>
                </c:pt>
                <c:pt idx="3">
                  <c:v>1.04</c:v>
                </c:pt>
                <c:pt idx="4">
                  <c:v>0.91</c:v>
                </c:pt>
                <c:pt idx="5">
                  <c:v>0.88</c:v>
                </c:pt>
                <c:pt idx="6">
                  <c:v>0.9</c:v>
                </c:pt>
                <c:pt idx="7">
                  <c:v>0.67</c:v>
                </c:pt>
                <c:pt idx="8">
                  <c:v>0.86</c:v>
                </c:pt>
                <c:pt idx="9">
                  <c:v>1.18</c:v>
                </c:pt>
                <c:pt idx="10">
                  <c:v>1.1000000000000001</c:v>
                </c:pt>
                <c:pt idx="11">
                  <c:v>1.1200000000000001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29-4425-8248-1A7D88E6AB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12'!$B$4</c:f>
              <c:strCache>
                <c:ptCount val="1"/>
                <c:pt idx="0">
                  <c:v>NB </c:v>
                </c:pt>
              </c:strCache>
            </c:strRef>
          </c:tx>
          <c:val>
            <c:numRef>
              <c:f>'PCS 12'!$B$5:$B$28</c:f>
              <c:numCache>
                <c:formatCode>0.00%</c:formatCode>
                <c:ptCount val="24"/>
                <c:pt idx="0">
                  <c:v>2.7739130434782607E-3</c:v>
                </c:pt>
                <c:pt idx="1">
                  <c:v>1.6643478260869565E-3</c:v>
                </c:pt>
                <c:pt idx="2">
                  <c:v>1.4121739130434781E-3</c:v>
                </c:pt>
                <c:pt idx="3">
                  <c:v>1.7652173913043478E-3</c:v>
                </c:pt>
                <c:pt idx="4">
                  <c:v>3.0765217391304348E-3</c:v>
                </c:pt>
                <c:pt idx="5">
                  <c:v>7.3130434782608701E-3</c:v>
                </c:pt>
                <c:pt idx="6">
                  <c:v>1.6290434782608696E-2</c:v>
                </c:pt>
                <c:pt idx="7">
                  <c:v>2.9302608695652176E-2</c:v>
                </c:pt>
                <c:pt idx="8">
                  <c:v>3.8431304347826087E-2</c:v>
                </c:pt>
                <c:pt idx="9">
                  <c:v>3.7271304347826086E-2</c:v>
                </c:pt>
                <c:pt idx="10">
                  <c:v>3.6968695652173915E-2</c:v>
                </c:pt>
                <c:pt idx="11">
                  <c:v>3.7926956521739136E-2</c:v>
                </c:pt>
                <c:pt idx="12">
                  <c:v>3.6514782608695652E-2</c:v>
                </c:pt>
                <c:pt idx="13">
                  <c:v>3.5707826086956523E-2</c:v>
                </c:pt>
                <c:pt idx="14">
                  <c:v>3.4598260869565217E-2</c:v>
                </c:pt>
                <c:pt idx="15">
                  <c:v>3.3539130434782613E-2</c:v>
                </c:pt>
                <c:pt idx="16">
                  <c:v>3.2833043478260875E-2</c:v>
                </c:pt>
                <c:pt idx="17">
                  <c:v>3.0412173913043478E-2</c:v>
                </c:pt>
                <c:pt idx="18">
                  <c:v>2.6982608695652176E-2</c:v>
                </c:pt>
                <c:pt idx="19">
                  <c:v>2.0728695652173914E-2</c:v>
                </c:pt>
                <c:pt idx="20">
                  <c:v>1.508E-2</c:v>
                </c:pt>
                <c:pt idx="21">
                  <c:v>1.1095652173913043E-2</c:v>
                </c:pt>
                <c:pt idx="22">
                  <c:v>7.9182608695652166E-3</c:v>
                </c:pt>
                <c:pt idx="23">
                  <c:v>4.740869565217392E-3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AD-4580-B040-1EA642E0936F}"/>
            </c:ext>
          </c:extLst>
        </c:ser>
        <c:ser>
          <c:idx val="1"/>
          <c:order val="1"/>
          <c:tx>
            <c:strRef>
              <c:f>'PCS 12'!$C$4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12'!$C$5:$C$28</c:f>
              <c:numCache>
                <c:formatCode>0.00%</c:formatCode>
                <c:ptCount val="24"/>
                <c:pt idx="0">
                  <c:v>5.6504347826086959E-3</c:v>
                </c:pt>
                <c:pt idx="1">
                  <c:v>3.816521739130435E-3</c:v>
                </c:pt>
                <c:pt idx="2">
                  <c:v>2.3791304347826085E-3</c:v>
                </c:pt>
                <c:pt idx="3">
                  <c:v>1.6356521739130433E-3</c:v>
                </c:pt>
                <c:pt idx="4">
                  <c:v>1.5365217391304347E-3</c:v>
                </c:pt>
                <c:pt idx="5">
                  <c:v>2.5773913043478256E-3</c:v>
                </c:pt>
                <c:pt idx="6">
                  <c:v>6.1956521739130431E-3</c:v>
                </c:pt>
                <c:pt idx="7">
                  <c:v>1.3679999999999999E-2</c:v>
                </c:pt>
                <c:pt idx="8">
                  <c:v>1.9330434782608697E-2</c:v>
                </c:pt>
                <c:pt idx="9">
                  <c:v>2.3444347826086957E-2</c:v>
                </c:pt>
                <c:pt idx="10">
                  <c:v>2.6616521739130431E-2</c:v>
                </c:pt>
                <c:pt idx="11">
                  <c:v>3.0234782608695651E-2</c:v>
                </c:pt>
                <c:pt idx="12">
                  <c:v>3.3654782608695658E-2</c:v>
                </c:pt>
                <c:pt idx="13">
                  <c:v>3.5934782608695648E-2</c:v>
                </c:pt>
                <c:pt idx="14">
                  <c:v>3.7273043478260874E-2</c:v>
                </c:pt>
                <c:pt idx="15">
                  <c:v>3.9305217391304346E-2</c:v>
                </c:pt>
                <c:pt idx="16">
                  <c:v>4.2526956521739129E-2</c:v>
                </c:pt>
                <c:pt idx="17">
                  <c:v>4.3815652173913047E-2</c:v>
                </c:pt>
                <c:pt idx="18">
                  <c:v>4.0098260869565215E-2</c:v>
                </c:pt>
                <c:pt idx="19">
                  <c:v>2.9045217391304345E-2</c:v>
                </c:pt>
                <c:pt idx="20">
                  <c:v>2.1164347826086959E-2</c:v>
                </c:pt>
                <c:pt idx="21">
                  <c:v>1.5662608695652173E-2</c:v>
                </c:pt>
                <c:pt idx="22">
                  <c:v>1.164782608695652E-2</c:v>
                </c:pt>
                <c:pt idx="23">
                  <c:v>8.4756521739130439E-3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1AD-4580-B040-1EA642E0936F}"/>
            </c:ext>
          </c:extLst>
        </c:ser>
        <c:ser>
          <c:idx val="2"/>
          <c:order val="2"/>
          <c:tx>
            <c:strRef>
              <c:f>'PCS 12'!$D$4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12'!$D$5:$D$28</c:f>
              <c:numCache>
                <c:formatCode>0.00%</c:formatCode>
                <c:ptCount val="24"/>
                <c:pt idx="0">
                  <c:v>8.5000000000000006E-3</c:v>
                </c:pt>
                <c:pt idx="1">
                  <c:v>5.4999999999999997E-3</c:v>
                </c:pt>
                <c:pt idx="2">
                  <c:v>3.8E-3</c:v>
                </c:pt>
                <c:pt idx="3">
                  <c:v>3.3999999999999998E-3</c:v>
                </c:pt>
                <c:pt idx="4">
                  <c:v>4.5999999999999999E-3</c:v>
                </c:pt>
                <c:pt idx="5">
                  <c:v>9.9000000000000008E-3</c:v>
                </c:pt>
                <c:pt idx="6">
                  <c:v>2.24E-2</c:v>
                </c:pt>
                <c:pt idx="7">
                  <c:v>4.2799999999999998E-2</c:v>
                </c:pt>
                <c:pt idx="8">
                  <c:v>5.7599999999999998E-2</c:v>
                </c:pt>
                <c:pt idx="9">
                  <c:v>6.0600000000000001E-2</c:v>
                </c:pt>
                <c:pt idx="10">
                  <c:v>6.3500000000000001E-2</c:v>
                </c:pt>
                <c:pt idx="11">
                  <c:v>6.8000000000000005E-2</c:v>
                </c:pt>
                <c:pt idx="12">
                  <c:v>7.0199999999999999E-2</c:v>
                </c:pt>
                <c:pt idx="13">
                  <c:v>7.1599999999999997E-2</c:v>
                </c:pt>
                <c:pt idx="14">
                  <c:v>7.1900000000000006E-2</c:v>
                </c:pt>
                <c:pt idx="15">
                  <c:v>7.2900000000000006E-2</c:v>
                </c:pt>
                <c:pt idx="16">
                  <c:v>7.5499999999999998E-2</c:v>
                </c:pt>
                <c:pt idx="17">
                  <c:v>7.4399999999999994E-2</c:v>
                </c:pt>
                <c:pt idx="18">
                  <c:v>6.7199999999999996E-2</c:v>
                </c:pt>
                <c:pt idx="19">
                  <c:v>4.9799999999999997E-2</c:v>
                </c:pt>
                <c:pt idx="20">
                  <c:v>3.6299999999999999E-2</c:v>
                </c:pt>
                <c:pt idx="21">
                  <c:v>2.6800000000000001E-2</c:v>
                </c:pt>
                <c:pt idx="22">
                  <c:v>1.9599999999999999E-2</c:v>
                </c:pt>
                <c:pt idx="23">
                  <c:v>1.32E-2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1AD-4580-B040-1EA642E093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13'!$B$5:$B$28</c:f>
              <c:numCache>
                <c:formatCode>0.00%</c:formatCode>
                <c:ptCount val="24"/>
                <c:pt idx="0">
                  <c:v>3.0411392405063288E-3</c:v>
                </c:pt>
                <c:pt idx="1">
                  <c:v>1.7167721518987341E-3</c:v>
                </c:pt>
                <c:pt idx="2">
                  <c:v>1.1772151898734177E-3</c:v>
                </c:pt>
                <c:pt idx="3">
                  <c:v>1.2262658227848102E-3</c:v>
                </c:pt>
                <c:pt idx="4">
                  <c:v>2.2563291139240504E-3</c:v>
                </c:pt>
                <c:pt idx="5">
                  <c:v>6.2294303797468349E-3</c:v>
                </c:pt>
                <c:pt idx="6">
                  <c:v>1.6824367088607593E-2</c:v>
                </c:pt>
                <c:pt idx="7">
                  <c:v>2.8694620253164556E-2</c:v>
                </c:pt>
                <c:pt idx="8">
                  <c:v>3.4874999999999996E-2</c:v>
                </c:pt>
                <c:pt idx="9">
                  <c:v>3.6199367088607597E-2</c:v>
                </c:pt>
                <c:pt idx="10">
                  <c:v>3.6346518987341772E-2</c:v>
                </c:pt>
                <c:pt idx="11">
                  <c:v>3.6493670886075941E-2</c:v>
                </c:pt>
                <c:pt idx="12">
                  <c:v>3.5561708860759496E-2</c:v>
                </c:pt>
                <c:pt idx="13">
                  <c:v>3.4384493670886078E-2</c:v>
                </c:pt>
                <c:pt idx="14">
                  <c:v>3.3011075949367093E-2</c:v>
                </c:pt>
                <c:pt idx="15">
                  <c:v>3.1833860759493675E-2</c:v>
                </c:pt>
                <c:pt idx="16">
                  <c:v>3.1098101265822783E-2</c:v>
                </c:pt>
                <c:pt idx="17">
                  <c:v>2.9969936708860761E-2</c:v>
                </c:pt>
                <c:pt idx="18">
                  <c:v>2.6977848101265824E-2</c:v>
                </c:pt>
                <c:pt idx="19">
                  <c:v>2.1435126582278481E-2</c:v>
                </c:pt>
                <c:pt idx="20">
                  <c:v>1.5843354430379746E-2</c:v>
                </c:pt>
                <c:pt idx="21">
                  <c:v>1.1674050632911393E-2</c:v>
                </c:pt>
                <c:pt idx="22">
                  <c:v>8.3386075949367089E-3</c:v>
                </c:pt>
                <c:pt idx="23">
                  <c:v>5.3465189873417715E-3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E-4808-956C-8C15A9098DF9}"/>
            </c:ext>
          </c:extLst>
        </c:ser>
        <c:ser>
          <c:idx val="1"/>
          <c:order val="1"/>
          <c:tx>
            <c:strRef>
              <c:f>'PCS 13'!$C$4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13'!$C$5:$C$28</c:f>
              <c:numCache>
                <c:formatCode>0.00%</c:formatCode>
                <c:ptCount val="24"/>
                <c:pt idx="0">
                  <c:v>5.5025316455696201E-3</c:v>
                </c:pt>
                <c:pt idx="1">
                  <c:v>3.2607594936708861E-3</c:v>
                </c:pt>
                <c:pt idx="2">
                  <c:v>2.2927215189873416E-3</c:v>
                </c:pt>
                <c:pt idx="3">
                  <c:v>1.6813291139240508E-3</c:v>
                </c:pt>
                <c:pt idx="4">
                  <c:v>1.2737341772151899E-3</c:v>
                </c:pt>
                <c:pt idx="5">
                  <c:v>1.7832278481012659E-3</c:v>
                </c:pt>
                <c:pt idx="6">
                  <c:v>4.8401898734177209E-3</c:v>
                </c:pt>
                <c:pt idx="7">
                  <c:v>1.1514556962025316E-2</c:v>
                </c:pt>
                <c:pt idx="8">
                  <c:v>1.8443670886075951E-2</c:v>
                </c:pt>
                <c:pt idx="9">
                  <c:v>2.2774367088607594E-2</c:v>
                </c:pt>
                <c:pt idx="10">
                  <c:v>2.6748417721518987E-2</c:v>
                </c:pt>
                <c:pt idx="11">
                  <c:v>3.0671518987341769E-2</c:v>
                </c:pt>
                <c:pt idx="12">
                  <c:v>3.4390822784810128E-2</c:v>
                </c:pt>
                <c:pt idx="13">
                  <c:v>3.6123101265822785E-2</c:v>
                </c:pt>
                <c:pt idx="14">
                  <c:v>3.7396835443037978E-2</c:v>
                </c:pt>
                <c:pt idx="15">
                  <c:v>3.9740506329113925E-2</c:v>
                </c:pt>
                <c:pt idx="16">
                  <c:v>4.2695569620253164E-2</c:v>
                </c:pt>
                <c:pt idx="17">
                  <c:v>4.5090189873417716E-2</c:v>
                </c:pt>
                <c:pt idx="18">
                  <c:v>4.1931329113924047E-2</c:v>
                </c:pt>
                <c:pt idx="19">
                  <c:v>3.2454746835443041E-2</c:v>
                </c:pt>
                <c:pt idx="20">
                  <c:v>2.5067088607594937E-2</c:v>
                </c:pt>
                <c:pt idx="21">
                  <c:v>1.9819303797468352E-2</c:v>
                </c:pt>
                <c:pt idx="22">
                  <c:v>1.4571518987341771E-2</c:v>
                </c:pt>
                <c:pt idx="23">
                  <c:v>9.5275316455696226E-3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E-4808-956C-8C15A9098DF9}"/>
            </c:ext>
          </c:extLst>
        </c:ser>
        <c:ser>
          <c:idx val="2"/>
          <c:order val="2"/>
          <c:tx>
            <c:strRef>
              <c:f>'PCS 13'!$D$4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13'!$D$5:$D$28</c:f>
              <c:numCache>
                <c:formatCode>0.00%</c:formatCode>
                <c:ptCount val="24"/>
                <c:pt idx="0">
                  <c:v>8.5000000000000006E-3</c:v>
                </c:pt>
                <c:pt idx="1">
                  <c:v>5.0000000000000001E-3</c:v>
                </c:pt>
                <c:pt idx="2">
                  <c:v>3.5000000000000001E-3</c:v>
                </c:pt>
                <c:pt idx="3">
                  <c:v>2.8999999999999998E-3</c:v>
                </c:pt>
                <c:pt idx="4">
                  <c:v>3.5999999999999999E-3</c:v>
                </c:pt>
                <c:pt idx="5">
                  <c:v>8.0000000000000002E-3</c:v>
                </c:pt>
                <c:pt idx="6">
                  <c:v>2.1700000000000001E-2</c:v>
                </c:pt>
                <c:pt idx="7">
                  <c:v>4.02E-2</c:v>
                </c:pt>
                <c:pt idx="8">
                  <c:v>5.3400000000000003E-2</c:v>
                </c:pt>
                <c:pt idx="9">
                  <c:v>5.8999999999999997E-2</c:v>
                </c:pt>
                <c:pt idx="10">
                  <c:v>6.3100000000000003E-2</c:v>
                </c:pt>
                <c:pt idx="11">
                  <c:v>6.7199999999999996E-2</c:v>
                </c:pt>
                <c:pt idx="12">
                  <c:v>6.9900000000000004E-2</c:v>
                </c:pt>
                <c:pt idx="13">
                  <c:v>7.0499999999999993E-2</c:v>
                </c:pt>
                <c:pt idx="14">
                  <c:v>7.0400000000000004E-2</c:v>
                </c:pt>
                <c:pt idx="15">
                  <c:v>7.1599999999999997E-2</c:v>
                </c:pt>
                <c:pt idx="16">
                  <c:v>7.3700000000000002E-2</c:v>
                </c:pt>
                <c:pt idx="17">
                  <c:v>7.4999999999999997E-2</c:v>
                </c:pt>
                <c:pt idx="18">
                  <c:v>6.8900000000000003E-2</c:v>
                </c:pt>
                <c:pt idx="19">
                  <c:v>5.3800000000000001E-2</c:v>
                </c:pt>
                <c:pt idx="20">
                  <c:v>4.0899999999999999E-2</c:v>
                </c:pt>
                <c:pt idx="21">
                  <c:v>3.15E-2</c:v>
                </c:pt>
                <c:pt idx="22">
                  <c:v>2.29E-2</c:v>
                </c:pt>
                <c:pt idx="23">
                  <c:v>1.49E-2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9DE-4808-956C-8C15A9098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5.95583743158385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9DA-476D-8AAD-2C29EC781852}"/>
            </c:ext>
          </c:extLst>
        </c:ser>
        <c:ser>
          <c:idx val="1"/>
          <c:order val="1"/>
          <c:cat>
            <c:strRef>
              <c:f>'PCS 13'!$F$5:$F$16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13'!$H$5:$H$16</c:f>
              <c:numCache>
                <c:formatCode>General</c:formatCode>
                <c:ptCount val="12"/>
                <c:pt idx="0">
                  <c:v>1.02</c:v>
                </c:pt>
                <c:pt idx="1">
                  <c:v>1.1100000000000001</c:v>
                </c:pt>
                <c:pt idx="2">
                  <c:v>1.1299999999999999</c:v>
                </c:pt>
                <c:pt idx="3">
                  <c:v>1.07</c:v>
                </c:pt>
                <c:pt idx="4">
                  <c:v>0.95</c:v>
                </c:pt>
                <c:pt idx="5">
                  <c:v>0.91</c:v>
                </c:pt>
                <c:pt idx="6">
                  <c:v>0.91</c:v>
                </c:pt>
                <c:pt idx="7">
                  <c:v>0.91</c:v>
                </c:pt>
                <c:pt idx="8">
                  <c:v>0.88</c:v>
                </c:pt>
                <c:pt idx="9">
                  <c:v>1.05</c:v>
                </c:pt>
                <c:pt idx="10">
                  <c:v>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5C-4356-9639-2CD92656D7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776087715997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14'!$F$5:$F$16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2A4E-4F52-9F0F-E5A4405E3AB6}"/>
            </c:ext>
          </c:extLst>
        </c:ser>
        <c:ser>
          <c:idx val="1"/>
          <c:order val="1"/>
          <c:cat>
            <c:strRef>
              <c:f>'PCS 14'!$F$5:$F$16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14'!$H$5:$H$16</c:f>
              <c:numCache>
                <c:formatCode>General</c:formatCode>
                <c:ptCount val="12"/>
                <c:pt idx="0">
                  <c:v>0.99</c:v>
                </c:pt>
                <c:pt idx="1">
                  <c:v>1.06</c:v>
                </c:pt>
                <c:pt idx="2">
                  <c:v>1.05</c:v>
                </c:pt>
                <c:pt idx="3">
                  <c:v>1.03</c:v>
                </c:pt>
                <c:pt idx="4">
                  <c:v>0.99</c:v>
                </c:pt>
                <c:pt idx="5">
                  <c:v>0.97</c:v>
                </c:pt>
                <c:pt idx="6">
                  <c:v>0.95</c:v>
                </c:pt>
                <c:pt idx="7">
                  <c:v>0.98</c:v>
                </c:pt>
                <c:pt idx="8">
                  <c:v>0.89</c:v>
                </c:pt>
                <c:pt idx="9">
                  <c:v>1.02</c:v>
                </c:pt>
                <c:pt idx="10">
                  <c:v>1.03</c:v>
                </c:pt>
                <c:pt idx="11">
                  <c:v>1.04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4E-4F52-9F0F-E5A4405E3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14'!$B$5:$B$28</c:f>
              <c:numCache>
                <c:formatCode>0.00%</c:formatCode>
                <c:ptCount val="24"/>
                <c:pt idx="0">
                  <c:v>4.986277873070326E-3</c:v>
                </c:pt>
                <c:pt idx="1">
                  <c:v>2.9917667238421957E-3</c:v>
                </c:pt>
                <c:pt idx="2">
                  <c:v>2.2044596912521438E-3</c:v>
                </c:pt>
                <c:pt idx="3">
                  <c:v>2.4668953687821613E-3</c:v>
                </c:pt>
                <c:pt idx="4">
                  <c:v>4.146483704974272E-3</c:v>
                </c:pt>
                <c:pt idx="5">
                  <c:v>8.7128644939965683E-3</c:v>
                </c:pt>
                <c:pt idx="6">
                  <c:v>1.999759862778731E-2</c:v>
                </c:pt>
                <c:pt idx="7">
                  <c:v>3.3066895368782163E-2</c:v>
                </c:pt>
                <c:pt idx="8">
                  <c:v>3.5271355060034301E-2</c:v>
                </c:pt>
                <c:pt idx="9">
                  <c:v>3.4536535162950258E-2</c:v>
                </c:pt>
                <c:pt idx="10">
                  <c:v>3.4379073756432253E-2</c:v>
                </c:pt>
                <c:pt idx="11">
                  <c:v>3.5061406518010291E-2</c:v>
                </c:pt>
                <c:pt idx="12">
                  <c:v>3.5008919382504285E-2</c:v>
                </c:pt>
                <c:pt idx="13">
                  <c:v>3.4746483704974268E-2</c:v>
                </c:pt>
                <c:pt idx="14">
                  <c:v>3.3696740994854195E-2</c:v>
                </c:pt>
                <c:pt idx="15">
                  <c:v>3.332933104631218E-2</c:v>
                </c:pt>
                <c:pt idx="16">
                  <c:v>3.2069639794168096E-2</c:v>
                </c:pt>
                <c:pt idx="17">
                  <c:v>3.1177358490566038E-2</c:v>
                </c:pt>
                <c:pt idx="18">
                  <c:v>2.9550257289879932E-2</c:v>
                </c:pt>
                <c:pt idx="19">
                  <c:v>2.4878902229845623E-2</c:v>
                </c:pt>
                <c:pt idx="20">
                  <c:v>1.8790394511149229E-2</c:v>
                </c:pt>
                <c:pt idx="21">
                  <c:v>1.4748885077186965E-2</c:v>
                </c:pt>
                <c:pt idx="22">
                  <c:v>1.1232246998284732E-2</c:v>
                </c:pt>
                <c:pt idx="23">
                  <c:v>7.8730703259005143E-3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585-4FDD-A706-DFDE548078D4}"/>
            </c:ext>
          </c:extLst>
        </c:ser>
        <c:ser>
          <c:idx val="1"/>
          <c:order val="1"/>
          <c:tx>
            <c:strRef>
              <c:f>'PCS 14'!$C$4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14'!$C$5:$C$28</c:f>
              <c:numCache>
                <c:formatCode>0.00%</c:formatCode>
                <c:ptCount val="24"/>
                <c:pt idx="0">
                  <c:v>5.8915951972555742E-3</c:v>
                </c:pt>
                <c:pt idx="1">
                  <c:v>3.7060034305317325E-3</c:v>
                </c:pt>
                <c:pt idx="2">
                  <c:v>2.6607204116638082E-3</c:v>
                </c:pt>
                <c:pt idx="3">
                  <c:v>1.9955403087478559E-3</c:v>
                </c:pt>
                <c:pt idx="4">
                  <c:v>1.5679245283018867E-3</c:v>
                </c:pt>
                <c:pt idx="5">
                  <c:v>2.4231560891938252E-3</c:v>
                </c:pt>
                <c:pt idx="6">
                  <c:v>6.5567753001715265E-3</c:v>
                </c:pt>
                <c:pt idx="7">
                  <c:v>1.5536706689536878E-2</c:v>
                </c:pt>
                <c:pt idx="8">
                  <c:v>2.3186277873070326E-2</c:v>
                </c:pt>
                <c:pt idx="9">
                  <c:v>2.4706689536878212E-2</c:v>
                </c:pt>
                <c:pt idx="10">
                  <c:v>2.4896740994854203E-2</c:v>
                </c:pt>
                <c:pt idx="11">
                  <c:v>2.6797255574614064E-2</c:v>
                </c:pt>
                <c:pt idx="12">
                  <c:v>2.9267924528301889E-2</c:v>
                </c:pt>
                <c:pt idx="13">
                  <c:v>3.1691080617495711E-2</c:v>
                </c:pt>
                <c:pt idx="14">
                  <c:v>3.292641509433962E-2</c:v>
                </c:pt>
                <c:pt idx="15">
                  <c:v>3.5539622641509436E-2</c:v>
                </c:pt>
                <c:pt idx="16">
                  <c:v>3.8390394511149228E-2</c:v>
                </c:pt>
                <c:pt idx="17">
                  <c:v>3.9245626072041163E-2</c:v>
                </c:pt>
                <c:pt idx="18">
                  <c:v>3.6822469982847342E-2</c:v>
                </c:pt>
                <c:pt idx="19">
                  <c:v>2.9267924528301889E-2</c:v>
                </c:pt>
                <c:pt idx="20">
                  <c:v>2.2521097770154375E-2</c:v>
                </c:pt>
                <c:pt idx="21">
                  <c:v>1.7484734133790737E-2</c:v>
                </c:pt>
                <c:pt idx="22">
                  <c:v>1.316106346483705E-2</c:v>
                </c:pt>
                <c:pt idx="23">
                  <c:v>8.9799313893653507E-3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585-4FDD-A706-DFDE548078D4}"/>
            </c:ext>
          </c:extLst>
        </c:ser>
        <c:ser>
          <c:idx val="2"/>
          <c:order val="2"/>
          <c:tx>
            <c:strRef>
              <c:f>'PCS 14'!$D$4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14'!$D$5:$D$28</c:f>
              <c:numCache>
                <c:formatCode>0.00%</c:formatCode>
                <c:ptCount val="24"/>
                <c:pt idx="0">
                  <c:v>1.09E-2</c:v>
                </c:pt>
                <c:pt idx="1">
                  <c:v>6.7000000000000002E-3</c:v>
                </c:pt>
                <c:pt idx="2">
                  <c:v>4.8999999999999998E-3</c:v>
                </c:pt>
                <c:pt idx="3">
                  <c:v>4.4999999999999997E-3</c:v>
                </c:pt>
                <c:pt idx="4">
                  <c:v>5.7000000000000002E-3</c:v>
                </c:pt>
                <c:pt idx="5">
                  <c:v>1.11E-2</c:v>
                </c:pt>
                <c:pt idx="6">
                  <c:v>2.6599999999999999E-2</c:v>
                </c:pt>
                <c:pt idx="7">
                  <c:v>4.8599999999999997E-2</c:v>
                </c:pt>
                <c:pt idx="8">
                  <c:v>5.8500000000000003E-2</c:v>
                </c:pt>
                <c:pt idx="9">
                  <c:v>5.9200000000000003E-2</c:v>
                </c:pt>
                <c:pt idx="10">
                  <c:v>5.9299999999999999E-2</c:v>
                </c:pt>
                <c:pt idx="11">
                  <c:v>6.1800000000000001E-2</c:v>
                </c:pt>
                <c:pt idx="12">
                  <c:v>6.4299999999999996E-2</c:v>
                </c:pt>
                <c:pt idx="13">
                  <c:v>6.6400000000000001E-2</c:v>
                </c:pt>
                <c:pt idx="14">
                  <c:v>6.6699999999999995E-2</c:v>
                </c:pt>
                <c:pt idx="15">
                  <c:v>6.8900000000000003E-2</c:v>
                </c:pt>
                <c:pt idx="16">
                  <c:v>7.0499999999999993E-2</c:v>
                </c:pt>
                <c:pt idx="17">
                  <c:v>7.0499999999999993E-2</c:v>
                </c:pt>
                <c:pt idx="18">
                  <c:v>6.6299999999999998E-2</c:v>
                </c:pt>
                <c:pt idx="19">
                  <c:v>5.4100000000000002E-2</c:v>
                </c:pt>
                <c:pt idx="20">
                  <c:v>4.1399999999999999E-2</c:v>
                </c:pt>
                <c:pt idx="21">
                  <c:v>3.2199999999999999E-2</c:v>
                </c:pt>
                <c:pt idx="22">
                  <c:v>2.4400000000000002E-2</c:v>
                </c:pt>
                <c:pt idx="23">
                  <c:v>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585-4FDD-A706-DFDE548078D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16'!$B$4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16'!$B$5:$B$28</c:f>
              <c:numCache>
                <c:formatCode>0.00%</c:formatCode>
                <c:ptCount val="24"/>
                <c:pt idx="0">
                  <c:v>2.7174193548387096E-3</c:v>
                </c:pt>
                <c:pt idx="1">
                  <c:v>1.7245161290322581E-3</c:v>
                </c:pt>
                <c:pt idx="2">
                  <c:v>1.3587096774193548E-3</c:v>
                </c:pt>
                <c:pt idx="3">
                  <c:v>1.1496774193548388E-3</c:v>
                </c:pt>
                <c:pt idx="4">
                  <c:v>1.7245161290322581E-3</c:v>
                </c:pt>
                <c:pt idx="5">
                  <c:v>4.0761290322580647E-3</c:v>
                </c:pt>
                <c:pt idx="6">
                  <c:v>9.4587096774193559E-3</c:v>
                </c:pt>
                <c:pt idx="7">
                  <c:v>1.9544516129032258E-2</c:v>
                </c:pt>
                <c:pt idx="8">
                  <c:v>2.5658709677419355E-2</c:v>
                </c:pt>
                <c:pt idx="9">
                  <c:v>2.7801290322580642E-2</c:v>
                </c:pt>
                <c:pt idx="10">
                  <c:v>3.0989032258064514E-2</c:v>
                </c:pt>
                <c:pt idx="11">
                  <c:v>3.5274193548387095E-2</c:v>
                </c:pt>
                <c:pt idx="12">
                  <c:v>3.7416774193548386E-2</c:v>
                </c:pt>
                <c:pt idx="13">
                  <c:v>3.7416774193548386E-2</c:v>
                </c:pt>
                <c:pt idx="14">
                  <c:v>4.0186451612903226E-2</c:v>
                </c:pt>
                <c:pt idx="15">
                  <c:v>4.8077419354838703E-2</c:v>
                </c:pt>
                <c:pt idx="16">
                  <c:v>5.2519354838709682E-2</c:v>
                </c:pt>
                <c:pt idx="17">
                  <c:v>4.7816129032258063E-2</c:v>
                </c:pt>
                <c:pt idx="18">
                  <c:v>3.072774193548387E-2</c:v>
                </c:pt>
                <c:pt idx="19">
                  <c:v>2.147806451612903E-2</c:v>
                </c:pt>
                <c:pt idx="20">
                  <c:v>1.7297419354838708E-2</c:v>
                </c:pt>
                <c:pt idx="21">
                  <c:v>1.3430322580645162E-2</c:v>
                </c:pt>
                <c:pt idx="22">
                  <c:v>9.3541935483870964E-3</c:v>
                </c:pt>
                <c:pt idx="23">
                  <c:v>5.3825806451612904E-3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E80-406F-B2E7-49ECC82C6AE8}"/>
            </c:ext>
          </c:extLst>
        </c:ser>
        <c:ser>
          <c:idx val="1"/>
          <c:order val="1"/>
          <c:tx>
            <c:strRef>
              <c:f>'PCS 16'!$C$4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16'!$C$5:$C$28</c:f>
              <c:numCache>
                <c:formatCode>0.00%</c:formatCode>
                <c:ptCount val="24"/>
                <c:pt idx="0">
                  <c:v>1.8141935483870968E-3</c:v>
                </c:pt>
                <c:pt idx="1">
                  <c:v>1.1935483870967741E-3</c:v>
                </c:pt>
                <c:pt idx="2">
                  <c:v>9.5483870967741943E-4</c:v>
                </c:pt>
                <c:pt idx="3">
                  <c:v>9.5483870967741943E-4</c:v>
                </c:pt>
                <c:pt idx="4">
                  <c:v>2.4348387096774196E-3</c:v>
                </c:pt>
                <c:pt idx="5">
                  <c:v>8.5935483870967742E-3</c:v>
                </c:pt>
                <c:pt idx="6">
                  <c:v>2.8072258064516128E-2</c:v>
                </c:pt>
                <c:pt idx="7">
                  <c:v>3.8814193548387096E-2</c:v>
                </c:pt>
                <c:pt idx="8">
                  <c:v>4.0628387096774195E-2</c:v>
                </c:pt>
                <c:pt idx="9">
                  <c:v>3.6665806451612902E-2</c:v>
                </c:pt>
                <c:pt idx="10">
                  <c:v>3.4756129032258068E-2</c:v>
                </c:pt>
                <c:pt idx="11">
                  <c:v>3.4803870967741936E-2</c:v>
                </c:pt>
                <c:pt idx="12">
                  <c:v>3.5472258064516135E-2</c:v>
                </c:pt>
                <c:pt idx="13">
                  <c:v>3.3132903225806455E-2</c:v>
                </c:pt>
                <c:pt idx="14">
                  <c:v>3.1461935483870968E-2</c:v>
                </c:pt>
                <c:pt idx="15">
                  <c:v>3.0029677419354837E-2</c:v>
                </c:pt>
                <c:pt idx="16">
                  <c:v>2.7260645161290321E-2</c:v>
                </c:pt>
                <c:pt idx="17">
                  <c:v>2.5541935483870966E-2</c:v>
                </c:pt>
                <c:pt idx="18">
                  <c:v>2.1054193548387095E-2</c:v>
                </c:pt>
                <c:pt idx="19">
                  <c:v>1.518193548387097E-2</c:v>
                </c:pt>
                <c:pt idx="20">
                  <c:v>1.0980645161290322E-2</c:v>
                </c:pt>
                <c:pt idx="21">
                  <c:v>8.3548387096774191E-3</c:v>
                </c:pt>
                <c:pt idx="22">
                  <c:v>5.7767741935483867E-3</c:v>
                </c:pt>
                <c:pt idx="23">
                  <c:v>3.3419354838709679E-3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E80-406F-B2E7-49ECC82C6AE8}"/>
            </c:ext>
          </c:extLst>
        </c:ser>
        <c:ser>
          <c:idx val="2"/>
          <c:order val="2"/>
          <c:tx>
            <c:strRef>
              <c:f>'PCS 16'!$D$4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16'!$D$5:$D$28</c:f>
              <c:numCache>
                <c:formatCode>0.00%</c:formatCode>
                <c:ptCount val="24"/>
                <c:pt idx="0">
                  <c:v>4.4999999999999997E-3</c:v>
                </c:pt>
                <c:pt idx="1">
                  <c:v>2.8999999999999998E-3</c:v>
                </c:pt>
                <c:pt idx="2">
                  <c:v>2.3E-3</c:v>
                </c:pt>
                <c:pt idx="3">
                  <c:v>2.0999999999999999E-3</c:v>
                </c:pt>
                <c:pt idx="4">
                  <c:v>4.1999999999999997E-3</c:v>
                </c:pt>
                <c:pt idx="5">
                  <c:v>1.2699999999999999E-2</c:v>
                </c:pt>
                <c:pt idx="6">
                  <c:v>3.7600000000000001E-2</c:v>
                </c:pt>
                <c:pt idx="7">
                  <c:v>5.8500000000000003E-2</c:v>
                </c:pt>
                <c:pt idx="8">
                  <c:v>6.6400000000000001E-2</c:v>
                </c:pt>
                <c:pt idx="9">
                  <c:v>6.4600000000000005E-2</c:v>
                </c:pt>
                <c:pt idx="10">
                  <c:v>6.5799999999999997E-2</c:v>
                </c:pt>
                <c:pt idx="11">
                  <c:v>7.0099999999999996E-2</c:v>
                </c:pt>
                <c:pt idx="12">
                  <c:v>7.2900000000000006E-2</c:v>
                </c:pt>
                <c:pt idx="13">
                  <c:v>7.0499999999999993E-2</c:v>
                </c:pt>
                <c:pt idx="14">
                  <c:v>7.1599999999999997E-2</c:v>
                </c:pt>
                <c:pt idx="15">
                  <c:v>7.8E-2</c:v>
                </c:pt>
                <c:pt idx="16">
                  <c:v>7.9699999999999993E-2</c:v>
                </c:pt>
                <c:pt idx="17">
                  <c:v>7.3300000000000004E-2</c:v>
                </c:pt>
                <c:pt idx="18">
                  <c:v>5.1700000000000003E-2</c:v>
                </c:pt>
                <c:pt idx="19">
                  <c:v>3.6700000000000003E-2</c:v>
                </c:pt>
                <c:pt idx="20">
                  <c:v>2.8299999999999999E-2</c:v>
                </c:pt>
                <c:pt idx="21">
                  <c:v>2.18E-2</c:v>
                </c:pt>
                <c:pt idx="22">
                  <c:v>1.5100000000000001E-2</c:v>
                </c:pt>
                <c:pt idx="23">
                  <c:v>8.6999999999999994E-3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E80-406F-B2E7-49ECC82C6A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292388451443568"/>
          <c:y val="6.86596257379090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AB5-493A-A67C-0BD9512B8993}"/>
            </c:ext>
          </c:extLst>
        </c:ser>
        <c:ser>
          <c:idx val="1"/>
          <c:order val="1"/>
          <c:tx>
            <c:strRef>
              <c:f>'PCS 16'!$H$4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16'!$H$5:$H$16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1.2</c:v>
                </c:pt>
                <c:pt idx="2">
                  <c:v>1.22</c:v>
                </c:pt>
                <c:pt idx="3">
                  <c:v>1.1200000000000001</c:v>
                </c:pt>
                <c:pt idx="4">
                  <c:v>0.98</c:v>
                </c:pt>
                <c:pt idx="5">
                  <c:v>0.91</c:v>
                </c:pt>
                <c:pt idx="6">
                  <c:v>0.87</c:v>
                </c:pt>
                <c:pt idx="7">
                  <c:v>0.91</c:v>
                </c:pt>
                <c:pt idx="8">
                  <c:v>0.82</c:v>
                </c:pt>
                <c:pt idx="9">
                  <c:v>1.01</c:v>
                </c:pt>
                <c:pt idx="10">
                  <c:v>1.07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AB5-493A-A67C-0BD9512B8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17'!$B$4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17'!$B$5:$B$28</c:f>
              <c:numCache>
                <c:formatCode>0.00%</c:formatCode>
                <c:ptCount val="24"/>
                <c:pt idx="0">
                  <c:v>2.3013698630136984E-3</c:v>
                </c:pt>
                <c:pt idx="1">
                  <c:v>1.3904109589041095E-3</c:v>
                </c:pt>
                <c:pt idx="2">
                  <c:v>1.2945205479452054E-3</c:v>
                </c:pt>
                <c:pt idx="3">
                  <c:v>1.8698630136986299E-3</c:v>
                </c:pt>
                <c:pt idx="4">
                  <c:v>3.212328767123288E-3</c:v>
                </c:pt>
                <c:pt idx="5">
                  <c:v>9.2054794520547937E-3</c:v>
                </c:pt>
                <c:pt idx="6">
                  <c:v>2.6178082191780826E-2</c:v>
                </c:pt>
                <c:pt idx="7">
                  <c:v>4.8280821917808213E-2</c:v>
                </c:pt>
                <c:pt idx="8">
                  <c:v>3.9171232876712328E-2</c:v>
                </c:pt>
                <c:pt idx="9">
                  <c:v>3.0541095890410961E-2</c:v>
                </c:pt>
                <c:pt idx="10">
                  <c:v>2.9102739726027397E-2</c:v>
                </c:pt>
                <c:pt idx="11">
                  <c:v>2.9486301369863015E-2</c:v>
                </c:pt>
                <c:pt idx="12">
                  <c:v>3.015753424657534E-2</c:v>
                </c:pt>
                <c:pt idx="13">
                  <c:v>2.9438356164383565E-2</c:v>
                </c:pt>
                <c:pt idx="14">
                  <c:v>2.9821917808219179E-2</c:v>
                </c:pt>
                <c:pt idx="15">
                  <c:v>3.0541095890410961E-2</c:v>
                </c:pt>
                <c:pt idx="16">
                  <c:v>3.1547945205479454E-2</c:v>
                </c:pt>
                <c:pt idx="17">
                  <c:v>3.0493150684931511E-2</c:v>
                </c:pt>
                <c:pt idx="18">
                  <c:v>2.4404109589041097E-2</c:v>
                </c:pt>
                <c:pt idx="19">
                  <c:v>1.7500000000000002E-2</c:v>
                </c:pt>
                <c:pt idx="20">
                  <c:v>1.3232876712328768E-2</c:v>
                </c:pt>
                <c:pt idx="21">
                  <c:v>9.684931506849315E-3</c:v>
                </c:pt>
                <c:pt idx="22">
                  <c:v>6.3767123287671234E-3</c:v>
                </c:pt>
                <c:pt idx="23">
                  <c:v>4.0273972602739719E-3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10C-4909-88EB-2DA8CFD7E029}"/>
            </c:ext>
          </c:extLst>
        </c:ser>
        <c:ser>
          <c:idx val="1"/>
          <c:order val="1"/>
          <c:tx>
            <c:strRef>
              <c:f>'PCS 17'!$C$4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17'!$C$5:$C$28</c:f>
              <c:numCache>
                <c:formatCode>0.00%</c:formatCode>
                <c:ptCount val="24"/>
                <c:pt idx="0">
                  <c:v>4.6849315068493149E-3</c:v>
                </c:pt>
                <c:pt idx="1">
                  <c:v>2.9671232876712331E-3</c:v>
                </c:pt>
                <c:pt idx="2">
                  <c:v>2.7068493150684929E-3</c:v>
                </c:pt>
                <c:pt idx="3">
                  <c:v>1.6657534246575345E-3</c:v>
                </c:pt>
                <c:pt idx="4">
                  <c:v>1.6136986301369862E-3</c:v>
                </c:pt>
                <c:pt idx="5">
                  <c:v>3.6438356164383559E-3</c:v>
                </c:pt>
                <c:pt idx="6">
                  <c:v>1.0254794520547944E-2</c:v>
                </c:pt>
                <c:pt idx="7">
                  <c:v>1.7334246575342469E-2</c:v>
                </c:pt>
                <c:pt idx="8">
                  <c:v>2.0821917808219178E-2</c:v>
                </c:pt>
                <c:pt idx="9">
                  <c:v>2.3528767123287671E-2</c:v>
                </c:pt>
                <c:pt idx="10">
                  <c:v>2.6027397260273973E-2</c:v>
                </c:pt>
                <c:pt idx="11">
                  <c:v>2.9358904109589044E-2</c:v>
                </c:pt>
                <c:pt idx="12">
                  <c:v>3.3835616438356163E-2</c:v>
                </c:pt>
                <c:pt idx="13">
                  <c:v>3.5969863013698623E-2</c:v>
                </c:pt>
                <c:pt idx="14">
                  <c:v>3.8104109589041098E-2</c:v>
                </c:pt>
                <c:pt idx="15">
                  <c:v>4.3101369863013696E-2</c:v>
                </c:pt>
                <c:pt idx="16">
                  <c:v>4.9660273972602739E-2</c:v>
                </c:pt>
                <c:pt idx="17">
                  <c:v>5.2054794520547946E-2</c:v>
                </c:pt>
                <c:pt idx="18">
                  <c:v>3.7947945205479457E-2</c:v>
                </c:pt>
                <c:pt idx="19">
                  <c:v>2.7536986301369866E-2</c:v>
                </c:pt>
                <c:pt idx="20">
                  <c:v>2.1290410958904108E-2</c:v>
                </c:pt>
                <c:pt idx="21">
                  <c:v>1.6449315068493151E-2</c:v>
                </c:pt>
                <c:pt idx="22">
                  <c:v>1.2180821917808218E-2</c:v>
                </c:pt>
                <c:pt idx="23">
                  <c:v>7.8082191780821921E-3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10C-4909-88EB-2DA8CFD7E029}"/>
            </c:ext>
          </c:extLst>
        </c:ser>
        <c:ser>
          <c:idx val="2"/>
          <c:order val="2"/>
          <c:tx>
            <c:strRef>
              <c:f>'PCS 17'!$D$4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17'!$D$5:$D$28</c:f>
              <c:numCache>
                <c:formatCode>0.00%</c:formatCode>
                <c:ptCount val="24"/>
                <c:pt idx="0">
                  <c:v>7.0000000000000001E-3</c:v>
                </c:pt>
                <c:pt idx="1">
                  <c:v>4.4000000000000003E-3</c:v>
                </c:pt>
                <c:pt idx="2">
                  <c:v>4.0000000000000001E-3</c:v>
                </c:pt>
                <c:pt idx="3">
                  <c:v>3.5999999999999999E-3</c:v>
                </c:pt>
                <c:pt idx="4">
                  <c:v>4.8999999999999998E-3</c:v>
                </c:pt>
                <c:pt idx="5">
                  <c:v>1.2800000000000001E-2</c:v>
                </c:pt>
                <c:pt idx="6">
                  <c:v>3.6400000000000002E-2</c:v>
                </c:pt>
                <c:pt idx="7">
                  <c:v>6.5600000000000006E-2</c:v>
                </c:pt>
                <c:pt idx="8">
                  <c:v>0.06</c:v>
                </c:pt>
                <c:pt idx="9">
                  <c:v>5.4100000000000002E-2</c:v>
                </c:pt>
                <c:pt idx="10">
                  <c:v>5.5100000000000003E-2</c:v>
                </c:pt>
                <c:pt idx="11">
                  <c:v>5.8799999999999998E-2</c:v>
                </c:pt>
                <c:pt idx="12">
                  <c:v>6.4000000000000001E-2</c:v>
                </c:pt>
                <c:pt idx="13">
                  <c:v>6.54E-2</c:v>
                </c:pt>
                <c:pt idx="14">
                  <c:v>6.7900000000000002E-2</c:v>
                </c:pt>
                <c:pt idx="15">
                  <c:v>7.3599999999999999E-2</c:v>
                </c:pt>
                <c:pt idx="16">
                  <c:v>8.1299999999999997E-2</c:v>
                </c:pt>
                <c:pt idx="17">
                  <c:v>8.2600000000000007E-2</c:v>
                </c:pt>
                <c:pt idx="18">
                  <c:v>6.2399999999999997E-2</c:v>
                </c:pt>
                <c:pt idx="19">
                  <c:v>4.5100000000000001E-2</c:v>
                </c:pt>
                <c:pt idx="20">
                  <c:v>3.4500000000000003E-2</c:v>
                </c:pt>
                <c:pt idx="21">
                  <c:v>2.6200000000000001E-2</c:v>
                </c:pt>
                <c:pt idx="22">
                  <c:v>1.8599999999999998E-2</c:v>
                </c:pt>
                <c:pt idx="23">
                  <c:v>1.1900000000000001E-2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10C-4909-88EB-2DA8CFD7E02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2'!$B$5:$B$28</c:f>
              <c:numCache>
                <c:formatCode>0.00%</c:formatCode>
                <c:ptCount val="24"/>
                <c:pt idx="0">
                  <c:v>3.2624703087885984E-3</c:v>
                </c:pt>
                <c:pt idx="1">
                  <c:v>2.191211401425178E-3</c:v>
                </c:pt>
                <c:pt idx="2">
                  <c:v>1.8503562945368173E-3</c:v>
                </c:pt>
                <c:pt idx="3">
                  <c:v>1.6068883610451308E-3</c:v>
                </c:pt>
                <c:pt idx="4">
                  <c:v>1.6555819477434681E-3</c:v>
                </c:pt>
                <c:pt idx="5">
                  <c:v>4.0415676959619957E-3</c:v>
                </c:pt>
                <c:pt idx="6">
                  <c:v>1.0517814726840855E-2</c:v>
                </c:pt>
                <c:pt idx="7">
                  <c:v>1.9380047505938244E-2</c:v>
                </c:pt>
                <c:pt idx="8">
                  <c:v>2.3811163895486934E-2</c:v>
                </c:pt>
                <c:pt idx="9">
                  <c:v>2.8729216152019003E-2</c:v>
                </c:pt>
                <c:pt idx="10">
                  <c:v>3.1066508313539191E-2</c:v>
                </c:pt>
                <c:pt idx="11">
                  <c:v>3.3014251781472687E-2</c:v>
                </c:pt>
                <c:pt idx="12">
                  <c:v>3.4913301662707834E-2</c:v>
                </c:pt>
                <c:pt idx="13">
                  <c:v>3.5254156769596201E-2</c:v>
                </c:pt>
                <c:pt idx="14">
                  <c:v>3.8321852731591451E-2</c:v>
                </c:pt>
                <c:pt idx="15">
                  <c:v>3.9149643705463186E-2</c:v>
                </c:pt>
                <c:pt idx="16">
                  <c:v>3.9733966745843237E-2</c:v>
                </c:pt>
                <c:pt idx="17">
                  <c:v>3.9782660332541568E-2</c:v>
                </c:pt>
                <c:pt idx="18">
                  <c:v>2.8339667458432308E-2</c:v>
                </c:pt>
                <c:pt idx="19">
                  <c:v>2.2009501187648453E-2</c:v>
                </c:pt>
                <c:pt idx="20">
                  <c:v>1.8211401425178148E-2</c:v>
                </c:pt>
                <c:pt idx="21">
                  <c:v>1.4559382422802851E-2</c:v>
                </c:pt>
                <c:pt idx="22">
                  <c:v>9.7874109263657964E-3</c:v>
                </c:pt>
                <c:pt idx="23">
                  <c:v>5.6484560570071252E-3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39-4765-A696-39AB7FDCF55F}"/>
            </c:ext>
          </c:extLst>
        </c:ser>
        <c:ser>
          <c:idx val="1"/>
          <c:order val="1"/>
          <c:tx>
            <c:strRef>
              <c:f>'PCS 2'!$C$4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2'!$C$5:$C$28</c:f>
              <c:numCache>
                <c:formatCode>0.00%</c:formatCode>
                <c:ptCount val="24"/>
                <c:pt idx="0">
                  <c:v>2.4114014251781475E-3</c:v>
                </c:pt>
                <c:pt idx="1">
                  <c:v>1.4878859857482183E-3</c:v>
                </c:pt>
                <c:pt idx="2">
                  <c:v>1.2313539192399048E-3</c:v>
                </c:pt>
                <c:pt idx="3">
                  <c:v>1.2826603325415678E-3</c:v>
                </c:pt>
                <c:pt idx="4">
                  <c:v>1.8983372921615202E-3</c:v>
                </c:pt>
                <c:pt idx="5">
                  <c:v>5.797624703087886E-3</c:v>
                </c:pt>
                <c:pt idx="6">
                  <c:v>1.9342517814726838E-2</c:v>
                </c:pt>
                <c:pt idx="7">
                  <c:v>3.6478859857482185E-2</c:v>
                </c:pt>
                <c:pt idx="8">
                  <c:v>3.9454631828978619E-2</c:v>
                </c:pt>
                <c:pt idx="9">
                  <c:v>3.724845605700712E-2</c:v>
                </c:pt>
                <c:pt idx="10">
                  <c:v>3.5298812351543939E-2</c:v>
                </c:pt>
                <c:pt idx="11">
                  <c:v>3.6068408551068881E-2</c:v>
                </c:pt>
                <c:pt idx="12">
                  <c:v>3.6119714964370546E-2</c:v>
                </c:pt>
                <c:pt idx="13">
                  <c:v>3.5504038004750597E-2</c:v>
                </c:pt>
                <c:pt idx="14">
                  <c:v>3.5298812351543939E-2</c:v>
                </c:pt>
                <c:pt idx="15">
                  <c:v>3.6273634204275533E-2</c:v>
                </c:pt>
                <c:pt idx="16">
                  <c:v>3.4529216152019003E-2</c:v>
                </c:pt>
                <c:pt idx="17">
                  <c:v>3.1758669833729214E-2</c:v>
                </c:pt>
                <c:pt idx="18">
                  <c:v>2.6320190023752969E-2</c:v>
                </c:pt>
                <c:pt idx="19">
                  <c:v>2.0625178147268407E-2</c:v>
                </c:pt>
                <c:pt idx="20">
                  <c:v>1.5699762470308787E-2</c:v>
                </c:pt>
                <c:pt idx="21">
                  <c:v>1.1595249406175772E-2</c:v>
                </c:pt>
                <c:pt idx="22">
                  <c:v>7.0802850356294529E-3</c:v>
                </c:pt>
                <c:pt idx="23">
                  <c:v>4.2584323040380052E-3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39-4765-A696-39AB7FDCF55F}"/>
            </c:ext>
          </c:extLst>
        </c:ser>
        <c:ser>
          <c:idx val="2"/>
          <c:order val="2"/>
          <c:tx>
            <c:strRef>
              <c:f>'PCS 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2'!$D$5:$D$28</c:f>
              <c:numCache>
                <c:formatCode>0.00%</c:formatCode>
                <c:ptCount val="24"/>
                <c:pt idx="0">
                  <c:v>5.7000000000000002E-3</c:v>
                </c:pt>
                <c:pt idx="1">
                  <c:v>3.7000000000000002E-3</c:v>
                </c:pt>
                <c:pt idx="2">
                  <c:v>3.0999999999999999E-3</c:v>
                </c:pt>
                <c:pt idx="3">
                  <c:v>2.8999999999999998E-3</c:v>
                </c:pt>
                <c:pt idx="4">
                  <c:v>3.5999999999999999E-3</c:v>
                </c:pt>
                <c:pt idx="5">
                  <c:v>9.7999999999999997E-3</c:v>
                </c:pt>
                <c:pt idx="6">
                  <c:v>2.9899999999999999E-2</c:v>
                </c:pt>
                <c:pt idx="7">
                  <c:v>5.5800000000000002E-2</c:v>
                </c:pt>
                <c:pt idx="8">
                  <c:v>6.3299999999999995E-2</c:v>
                </c:pt>
                <c:pt idx="9">
                  <c:v>6.6000000000000003E-2</c:v>
                </c:pt>
                <c:pt idx="10">
                  <c:v>6.6400000000000001E-2</c:v>
                </c:pt>
                <c:pt idx="11">
                  <c:v>6.9099999999999995E-2</c:v>
                </c:pt>
                <c:pt idx="12">
                  <c:v>7.0999999999999994E-2</c:v>
                </c:pt>
                <c:pt idx="13">
                  <c:v>7.0699999999999999E-2</c:v>
                </c:pt>
                <c:pt idx="14">
                  <c:v>7.3599999999999999E-2</c:v>
                </c:pt>
                <c:pt idx="15">
                  <c:v>7.5399999999999995E-2</c:v>
                </c:pt>
                <c:pt idx="16">
                  <c:v>7.4300000000000005E-2</c:v>
                </c:pt>
                <c:pt idx="17">
                  <c:v>7.1499999999999994E-2</c:v>
                </c:pt>
                <c:pt idx="18">
                  <c:v>5.4600000000000003E-2</c:v>
                </c:pt>
                <c:pt idx="19">
                  <c:v>4.2700000000000002E-2</c:v>
                </c:pt>
                <c:pt idx="20">
                  <c:v>3.39E-2</c:v>
                </c:pt>
                <c:pt idx="21">
                  <c:v>2.6200000000000001E-2</c:v>
                </c:pt>
                <c:pt idx="22">
                  <c:v>1.6899999999999998E-2</c:v>
                </c:pt>
                <c:pt idx="23">
                  <c:v>9.9000000000000008E-3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39-4765-A696-39AB7FDCF5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85869669517117"/>
          <c:y val="7.41637295338082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63A-464E-95B4-86223969DCAA}"/>
            </c:ext>
          </c:extLst>
        </c:ser>
        <c:ser>
          <c:idx val="1"/>
          <c:order val="1"/>
          <c:tx>
            <c:strRef>
              <c:f>'PCS 17'!$H$4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17'!$H$5:$H$16</c:f>
              <c:numCache>
                <c:formatCode>0.00</c:formatCode>
                <c:ptCount val="12"/>
                <c:pt idx="0">
                  <c:v>1</c:v>
                </c:pt>
                <c:pt idx="1">
                  <c:v>1.08</c:v>
                </c:pt>
                <c:pt idx="2">
                  <c:v>1.1100000000000001</c:v>
                </c:pt>
                <c:pt idx="3">
                  <c:v>1.07</c:v>
                </c:pt>
                <c:pt idx="4">
                  <c:v>0.99</c:v>
                </c:pt>
                <c:pt idx="5">
                  <c:v>0.94</c:v>
                </c:pt>
                <c:pt idx="6">
                  <c:v>0.92</c:v>
                </c:pt>
                <c:pt idx="7">
                  <c:v>0.98</c:v>
                </c:pt>
                <c:pt idx="8">
                  <c:v>0.9</c:v>
                </c:pt>
                <c:pt idx="9">
                  <c:v>1</c:v>
                </c:pt>
                <c:pt idx="10">
                  <c:v>0.99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4A3-43FE-AEFE-1AF93F834CC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18'!$B$4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18'!$B$5:$B$28</c:f>
              <c:numCache>
                <c:formatCode>0.00%</c:formatCode>
                <c:ptCount val="24"/>
                <c:pt idx="0">
                  <c:v>2.7652173913043478E-3</c:v>
                </c:pt>
                <c:pt idx="1">
                  <c:v>1.7739130434782607E-3</c:v>
                </c:pt>
                <c:pt idx="2">
                  <c:v>1.4086956521739131E-3</c:v>
                </c:pt>
                <c:pt idx="3">
                  <c:v>1.3043478260869566E-3</c:v>
                </c:pt>
                <c:pt idx="4">
                  <c:v>2.1391304347826087E-3</c:v>
                </c:pt>
                <c:pt idx="5">
                  <c:v>4.643478260869565E-3</c:v>
                </c:pt>
                <c:pt idx="6">
                  <c:v>1.1008695652173913E-2</c:v>
                </c:pt>
                <c:pt idx="7">
                  <c:v>2.1286956521739134E-2</c:v>
                </c:pt>
                <c:pt idx="8">
                  <c:v>2.3426086956521739E-2</c:v>
                </c:pt>
                <c:pt idx="9">
                  <c:v>2.6869565217391301E-2</c:v>
                </c:pt>
                <c:pt idx="10">
                  <c:v>3.1408695652173912E-2</c:v>
                </c:pt>
                <c:pt idx="11">
                  <c:v>3.5895652173913044E-2</c:v>
                </c:pt>
                <c:pt idx="12">
                  <c:v>3.8139130434782613E-2</c:v>
                </c:pt>
                <c:pt idx="13">
                  <c:v>3.714782608695652E-2</c:v>
                </c:pt>
                <c:pt idx="14">
                  <c:v>3.9026086956521738E-2</c:v>
                </c:pt>
                <c:pt idx="15">
                  <c:v>4.2260869565217393E-2</c:v>
                </c:pt>
                <c:pt idx="16">
                  <c:v>4.5600000000000002E-2</c:v>
                </c:pt>
                <c:pt idx="17">
                  <c:v>4.8730434782608689E-2</c:v>
                </c:pt>
                <c:pt idx="18">
                  <c:v>3.5269565217391302E-2</c:v>
                </c:pt>
                <c:pt idx="19">
                  <c:v>2.5982608695652169E-2</c:v>
                </c:pt>
                <c:pt idx="20">
                  <c:v>1.8052173913043479E-2</c:v>
                </c:pt>
                <c:pt idx="21">
                  <c:v>1.2417391304347826E-2</c:v>
                </c:pt>
                <c:pt idx="22">
                  <c:v>9.0782608695652162E-3</c:v>
                </c:pt>
                <c:pt idx="23">
                  <c:v>6.0521739130434777E-3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C9-42DA-B5F2-4B6D0C230967}"/>
            </c:ext>
          </c:extLst>
        </c:ser>
        <c:ser>
          <c:idx val="1"/>
          <c:order val="1"/>
          <c:tx>
            <c:strRef>
              <c:f>'PCS 18'!$C$4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18'!$C$5:$C$28</c:f>
              <c:numCache>
                <c:formatCode>0.00%</c:formatCode>
                <c:ptCount val="24"/>
                <c:pt idx="0">
                  <c:v>1.8652173913043478E-3</c:v>
                </c:pt>
                <c:pt idx="1">
                  <c:v>1.2434782608695652E-3</c:v>
                </c:pt>
                <c:pt idx="2">
                  <c:v>1.0043478260869565E-3</c:v>
                </c:pt>
                <c:pt idx="3">
                  <c:v>1.3391304347826086E-3</c:v>
                </c:pt>
                <c:pt idx="4">
                  <c:v>3.6826086956521743E-3</c:v>
                </c:pt>
                <c:pt idx="5">
                  <c:v>1.1239130434782609E-2</c:v>
                </c:pt>
                <c:pt idx="6">
                  <c:v>3.2330434782608691E-2</c:v>
                </c:pt>
                <c:pt idx="7">
                  <c:v>3.8834782608695655E-2</c:v>
                </c:pt>
                <c:pt idx="8">
                  <c:v>3.4673913043478263E-2</c:v>
                </c:pt>
                <c:pt idx="9">
                  <c:v>2.8743478260869565E-2</c:v>
                </c:pt>
                <c:pt idx="10">
                  <c:v>2.9173913043478258E-2</c:v>
                </c:pt>
                <c:pt idx="11">
                  <c:v>3.1278260869565221E-2</c:v>
                </c:pt>
                <c:pt idx="12">
                  <c:v>3.3765217391304343E-2</c:v>
                </c:pt>
                <c:pt idx="13">
                  <c:v>3.3813043478260869E-2</c:v>
                </c:pt>
                <c:pt idx="14">
                  <c:v>3.3286956521739131E-2</c:v>
                </c:pt>
                <c:pt idx="15">
                  <c:v>3.0417391304347827E-2</c:v>
                </c:pt>
                <c:pt idx="16">
                  <c:v>2.8886956521739133E-2</c:v>
                </c:pt>
                <c:pt idx="17">
                  <c:v>2.6639130434782606E-2</c:v>
                </c:pt>
                <c:pt idx="18">
                  <c:v>2.4630434782608693E-2</c:v>
                </c:pt>
                <c:pt idx="19">
                  <c:v>1.8460869565217395E-2</c:v>
                </c:pt>
                <c:pt idx="20">
                  <c:v>1.3678260869565216E-2</c:v>
                </c:pt>
                <c:pt idx="21">
                  <c:v>9.5652173913043474E-3</c:v>
                </c:pt>
                <c:pt idx="22">
                  <c:v>6.3130434782608701E-3</c:v>
                </c:pt>
                <c:pt idx="23">
                  <c:v>3.395652173913044E-3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C9-42DA-B5F2-4B6D0C230967}"/>
            </c:ext>
          </c:extLst>
        </c:ser>
        <c:ser>
          <c:idx val="2"/>
          <c:order val="2"/>
          <c:tx>
            <c:strRef>
              <c:f>'PCS 18'!$D$4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18'!$D$5:$D$28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3.0000000000000001E-3</c:v>
                </c:pt>
                <c:pt idx="2">
                  <c:v>2.3999999999999998E-3</c:v>
                </c:pt>
                <c:pt idx="3">
                  <c:v>2.5999999999999999E-3</c:v>
                </c:pt>
                <c:pt idx="4">
                  <c:v>5.7999999999999996E-3</c:v>
                </c:pt>
                <c:pt idx="5">
                  <c:v>1.5900000000000001E-2</c:v>
                </c:pt>
                <c:pt idx="6">
                  <c:v>4.3499999999999997E-2</c:v>
                </c:pt>
                <c:pt idx="7">
                  <c:v>6.0199999999999997E-2</c:v>
                </c:pt>
                <c:pt idx="8">
                  <c:v>5.8200000000000002E-2</c:v>
                </c:pt>
                <c:pt idx="9">
                  <c:v>5.5599999999999997E-2</c:v>
                </c:pt>
                <c:pt idx="10">
                  <c:v>6.0600000000000001E-2</c:v>
                </c:pt>
                <c:pt idx="11">
                  <c:v>6.7100000000000007E-2</c:v>
                </c:pt>
                <c:pt idx="12">
                  <c:v>7.1900000000000006E-2</c:v>
                </c:pt>
                <c:pt idx="13">
                  <c:v>7.0999999999999994E-2</c:v>
                </c:pt>
                <c:pt idx="14">
                  <c:v>7.2300000000000003E-2</c:v>
                </c:pt>
                <c:pt idx="15">
                  <c:v>7.2599999999999998E-2</c:v>
                </c:pt>
                <c:pt idx="16">
                  <c:v>7.4499999999999997E-2</c:v>
                </c:pt>
                <c:pt idx="17">
                  <c:v>7.5300000000000006E-2</c:v>
                </c:pt>
                <c:pt idx="18">
                  <c:v>5.9900000000000002E-2</c:v>
                </c:pt>
                <c:pt idx="19">
                  <c:v>4.4400000000000002E-2</c:v>
                </c:pt>
                <c:pt idx="20">
                  <c:v>3.1699999999999999E-2</c:v>
                </c:pt>
                <c:pt idx="21">
                  <c:v>2.1999999999999999E-2</c:v>
                </c:pt>
                <c:pt idx="22">
                  <c:v>1.5299999999999999E-2</c:v>
                </c:pt>
                <c:pt idx="23">
                  <c:v>9.4999999999999998E-3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FC9-42DA-B5F2-4B6D0C2309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5.64438190473339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E1D-4858-9533-1F59B9DCBB41}"/>
            </c:ext>
          </c:extLst>
        </c:ser>
        <c:ser>
          <c:idx val="1"/>
          <c:order val="1"/>
          <c:tx>
            <c:strRef>
              <c:f>'PCS 18'!$H$4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18'!$H$5:$H$16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1.1000000000000001</c:v>
                </c:pt>
                <c:pt idx="2">
                  <c:v>1.08</c:v>
                </c:pt>
                <c:pt idx="3">
                  <c:v>1.02</c:v>
                </c:pt>
                <c:pt idx="4">
                  <c:v>0.95</c:v>
                </c:pt>
                <c:pt idx="5">
                  <c:v>0.92</c:v>
                </c:pt>
                <c:pt idx="6">
                  <c:v>0.9</c:v>
                </c:pt>
                <c:pt idx="7">
                  <c:v>0.95</c:v>
                </c:pt>
                <c:pt idx="8">
                  <c:v>0.91</c:v>
                </c:pt>
                <c:pt idx="9">
                  <c:v>1.03</c:v>
                </c:pt>
                <c:pt idx="10">
                  <c:v>1.04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275-40A1-A48D-D8D954566D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19'!$B$4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19'!$B$5:$B$28</c:f>
              <c:numCache>
                <c:formatCode>0.00%</c:formatCode>
                <c:ptCount val="24"/>
                <c:pt idx="0">
                  <c:v>3.2248062015503877E-3</c:v>
                </c:pt>
                <c:pt idx="1">
                  <c:v>1.9844961240310078E-3</c:v>
                </c:pt>
                <c:pt idx="2">
                  <c:v>1.6372093023255814E-3</c:v>
                </c:pt>
                <c:pt idx="3">
                  <c:v>1.6372093023255814E-3</c:v>
                </c:pt>
                <c:pt idx="4">
                  <c:v>2.57984496124031E-3</c:v>
                </c:pt>
                <c:pt idx="5">
                  <c:v>4.7627906976744185E-3</c:v>
                </c:pt>
                <c:pt idx="6">
                  <c:v>9.8728682170542651E-3</c:v>
                </c:pt>
                <c:pt idx="7">
                  <c:v>1.8009302325581397E-2</c:v>
                </c:pt>
                <c:pt idx="8">
                  <c:v>2.3268217054263563E-2</c:v>
                </c:pt>
                <c:pt idx="9">
                  <c:v>3.0065116279069767E-2</c:v>
                </c:pt>
                <c:pt idx="10">
                  <c:v>3.3587596899224803E-2</c:v>
                </c:pt>
                <c:pt idx="11">
                  <c:v>3.3786046511627907E-2</c:v>
                </c:pt>
                <c:pt idx="12">
                  <c:v>3.4480620155038763E-2</c:v>
                </c:pt>
                <c:pt idx="13">
                  <c:v>3.5522480620155041E-2</c:v>
                </c:pt>
                <c:pt idx="14">
                  <c:v>3.8350387596899224E-2</c:v>
                </c:pt>
                <c:pt idx="15">
                  <c:v>4.127751937984496E-2</c:v>
                </c:pt>
                <c:pt idx="16">
                  <c:v>4.2418604651162796E-2</c:v>
                </c:pt>
                <c:pt idx="17">
                  <c:v>3.6613953488372097E-2</c:v>
                </c:pt>
                <c:pt idx="18">
                  <c:v>2.7931782945736436E-2</c:v>
                </c:pt>
                <c:pt idx="19">
                  <c:v>2.1382945736434109E-2</c:v>
                </c:pt>
                <c:pt idx="20">
                  <c:v>1.8654263565891473E-2</c:v>
                </c:pt>
                <c:pt idx="21">
                  <c:v>1.5776744186046514E-2</c:v>
                </c:pt>
                <c:pt idx="22">
                  <c:v>1.2254263565891474E-2</c:v>
                </c:pt>
                <c:pt idx="23">
                  <c:v>6.9953488372093012E-3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14-4189-877C-6359C69E9745}"/>
            </c:ext>
          </c:extLst>
        </c:ser>
        <c:ser>
          <c:idx val="1"/>
          <c:order val="1"/>
          <c:tx>
            <c:strRef>
              <c:f>'PCS 19'!$C$4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19'!$C$5:$C$28</c:f>
              <c:numCache>
                <c:formatCode>0.00%</c:formatCode>
                <c:ptCount val="24"/>
                <c:pt idx="0">
                  <c:v>2.4689922480620155E-3</c:v>
                </c:pt>
                <c:pt idx="1">
                  <c:v>1.6124031007751938E-3</c:v>
                </c:pt>
                <c:pt idx="2">
                  <c:v>1.0077519379844962E-3</c:v>
                </c:pt>
                <c:pt idx="3">
                  <c:v>1.2596899224806201E-3</c:v>
                </c:pt>
                <c:pt idx="4">
                  <c:v>2.9224806201550387E-3</c:v>
                </c:pt>
                <c:pt idx="5">
                  <c:v>7.4069767441860461E-3</c:v>
                </c:pt>
                <c:pt idx="6">
                  <c:v>1.9903100775193798E-2</c:v>
                </c:pt>
                <c:pt idx="7">
                  <c:v>3.0635658914728681E-2</c:v>
                </c:pt>
                <c:pt idx="8">
                  <c:v>3.5271317829457367E-2</c:v>
                </c:pt>
                <c:pt idx="9">
                  <c:v>3.506976744186046E-2</c:v>
                </c:pt>
                <c:pt idx="10">
                  <c:v>3.5220930232558144E-2</c:v>
                </c:pt>
                <c:pt idx="11">
                  <c:v>3.7790697674418602E-2</c:v>
                </c:pt>
                <c:pt idx="12">
                  <c:v>3.7992248062015503E-2</c:v>
                </c:pt>
                <c:pt idx="13">
                  <c:v>3.7387596899224808E-2</c:v>
                </c:pt>
                <c:pt idx="14">
                  <c:v>3.7286821705426354E-2</c:v>
                </c:pt>
                <c:pt idx="15">
                  <c:v>3.6984496124031013E-2</c:v>
                </c:pt>
                <c:pt idx="16">
                  <c:v>3.4112403100775193E-2</c:v>
                </c:pt>
                <c:pt idx="17">
                  <c:v>3.0585271317829454E-2</c:v>
                </c:pt>
                <c:pt idx="18">
                  <c:v>2.4941860465116279E-2</c:v>
                </c:pt>
                <c:pt idx="19">
                  <c:v>1.9147286821705425E-2</c:v>
                </c:pt>
                <c:pt idx="20">
                  <c:v>1.3705426356589147E-2</c:v>
                </c:pt>
                <c:pt idx="21">
                  <c:v>1.017829457364341E-2</c:v>
                </c:pt>
                <c:pt idx="22">
                  <c:v>6.8527131782945734E-3</c:v>
                </c:pt>
                <c:pt idx="23">
                  <c:v>4.0310077519379846E-3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14-4189-877C-6359C69E9745}"/>
            </c:ext>
          </c:extLst>
        </c:ser>
        <c:ser>
          <c:idx val="2"/>
          <c:order val="2"/>
          <c:tx>
            <c:strRef>
              <c:f>'PCS 19'!$D$4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19'!$D$5:$D$28</c:f>
              <c:numCache>
                <c:formatCode>0.00%</c:formatCode>
                <c:ptCount val="24"/>
                <c:pt idx="0">
                  <c:v>5.7000000000000002E-3</c:v>
                </c:pt>
                <c:pt idx="1">
                  <c:v>3.5999999999999999E-3</c:v>
                </c:pt>
                <c:pt idx="2">
                  <c:v>2.7000000000000001E-3</c:v>
                </c:pt>
                <c:pt idx="3">
                  <c:v>2.8999999999999998E-3</c:v>
                </c:pt>
                <c:pt idx="4">
                  <c:v>5.4999999999999997E-3</c:v>
                </c:pt>
                <c:pt idx="5">
                  <c:v>1.2200000000000001E-2</c:v>
                </c:pt>
                <c:pt idx="6">
                  <c:v>2.98E-2</c:v>
                </c:pt>
                <c:pt idx="7">
                  <c:v>4.8599999999999997E-2</c:v>
                </c:pt>
                <c:pt idx="8">
                  <c:v>5.8500000000000003E-2</c:v>
                </c:pt>
                <c:pt idx="9">
                  <c:v>6.5100000000000005E-2</c:v>
                </c:pt>
                <c:pt idx="10">
                  <c:v>6.88E-2</c:v>
                </c:pt>
                <c:pt idx="11">
                  <c:v>7.1499999999999994E-2</c:v>
                </c:pt>
                <c:pt idx="12">
                  <c:v>7.2499999999999995E-2</c:v>
                </c:pt>
                <c:pt idx="13">
                  <c:v>7.2900000000000006E-2</c:v>
                </c:pt>
                <c:pt idx="14">
                  <c:v>7.5700000000000003E-2</c:v>
                </c:pt>
                <c:pt idx="15">
                  <c:v>7.8299999999999995E-2</c:v>
                </c:pt>
                <c:pt idx="16">
                  <c:v>7.6499999999999999E-2</c:v>
                </c:pt>
                <c:pt idx="17">
                  <c:v>6.7199999999999996E-2</c:v>
                </c:pt>
                <c:pt idx="18">
                  <c:v>5.2900000000000003E-2</c:v>
                </c:pt>
                <c:pt idx="19">
                  <c:v>4.0599999999999997E-2</c:v>
                </c:pt>
                <c:pt idx="20">
                  <c:v>3.2399999999999998E-2</c:v>
                </c:pt>
                <c:pt idx="21">
                  <c:v>2.5999999999999999E-2</c:v>
                </c:pt>
                <c:pt idx="22">
                  <c:v>1.9099999999999999E-2</c:v>
                </c:pt>
                <c:pt idx="23">
                  <c:v>1.0999999999999999E-2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14-4189-877C-6359C69E97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7.32102514489443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19'!$G$4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19'!$F$5:$F$16</c:f>
              <c:strCache>
                <c:ptCount val="9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</c:strCache>
            </c:strRef>
          </c:cat>
          <c:val>
            <c:numRef>
              <c:f>'PCS 19'!$G$5:$G$16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D23-4E71-91F7-E14D4312539C}"/>
            </c:ext>
          </c:extLst>
        </c:ser>
        <c:ser>
          <c:idx val="1"/>
          <c:order val="1"/>
          <c:tx>
            <c:strRef>
              <c:f>'PCS 19'!$H$4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19'!$F$5:$F$16</c:f>
              <c:strCache>
                <c:ptCount val="9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</c:strCache>
            </c:strRef>
          </c:cat>
          <c:val>
            <c:numRef>
              <c:f>'PCS 19'!$H$5:$H$16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1.19</c:v>
                </c:pt>
                <c:pt idx="2">
                  <c:v>1.21</c:v>
                </c:pt>
                <c:pt idx="3">
                  <c:v>1.0900000000000001</c:v>
                </c:pt>
                <c:pt idx="4">
                  <c:v>0.93</c:v>
                </c:pt>
                <c:pt idx="5">
                  <c:v>0.87</c:v>
                </c:pt>
                <c:pt idx="6">
                  <c:v>0.88</c:v>
                </c:pt>
                <c:pt idx="7">
                  <c:v>0.82</c:v>
                </c:pt>
                <c:pt idx="8">
                  <c:v>0.78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F6B-4C79-95A7-2CB472FEA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20'!$B$5:$B$28</c:f>
              <c:numCache>
                <c:formatCode>0.00%</c:formatCode>
                <c:ptCount val="24"/>
                <c:pt idx="0">
                  <c:v>4.5282101167315172E-3</c:v>
                </c:pt>
                <c:pt idx="1">
                  <c:v>3.2412451361867704E-3</c:v>
                </c:pt>
                <c:pt idx="2">
                  <c:v>3.1935797665369652E-3</c:v>
                </c:pt>
                <c:pt idx="3">
                  <c:v>2.9552529182879377E-3</c:v>
                </c:pt>
                <c:pt idx="4">
                  <c:v>5.2431906614785993E-3</c:v>
                </c:pt>
                <c:pt idx="5">
                  <c:v>1.0438715953307393E-2</c:v>
                </c:pt>
                <c:pt idx="6">
                  <c:v>2.1497081712062258E-2</c:v>
                </c:pt>
                <c:pt idx="7">
                  <c:v>2.6215953307392997E-2</c:v>
                </c:pt>
                <c:pt idx="8">
                  <c:v>2.483365758754864E-2</c:v>
                </c:pt>
                <c:pt idx="9">
                  <c:v>2.3928015564202338E-2</c:v>
                </c:pt>
                <c:pt idx="10">
                  <c:v>2.426167315175097E-2</c:v>
                </c:pt>
                <c:pt idx="11">
                  <c:v>2.5786964980544749E-2</c:v>
                </c:pt>
                <c:pt idx="12">
                  <c:v>2.7741245136186771E-2</c:v>
                </c:pt>
                <c:pt idx="13">
                  <c:v>2.8932879377431903E-2</c:v>
                </c:pt>
                <c:pt idx="14">
                  <c:v>3.1316147859922178E-2</c:v>
                </c:pt>
                <c:pt idx="15">
                  <c:v>3.5749027237354083E-2</c:v>
                </c:pt>
                <c:pt idx="16">
                  <c:v>3.9276264591439687E-2</c:v>
                </c:pt>
                <c:pt idx="17">
                  <c:v>3.8561284046692609E-2</c:v>
                </c:pt>
                <c:pt idx="18">
                  <c:v>2.8217898832684826E-2</c:v>
                </c:pt>
                <c:pt idx="19">
                  <c:v>2.2116731517509727E-2</c:v>
                </c:pt>
                <c:pt idx="20">
                  <c:v>1.74931906614786E-2</c:v>
                </c:pt>
                <c:pt idx="21">
                  <c:v>1.4013618677042801E-2</c:v>
                </c:pt>
                <c:pt idx="22">
                  <c:v>1.0152723735408561E-2</c:v>
                </c:pt>
                <c:pt idx="23">
                  <c:v>6.959143968871595E-3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F40-4660-8191-43C1888B3D5B}"/>
            </c:ext>
          </c:extLst>
        </c:ser>
        <c:ser>
          <c:idx val="1"/>
          <c:order val="1"/>
          <c:tx>
            <c:strRef>
              <c:f>'PCS 20'!$C$4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20'!$C$5:$C$28</c:f>
              <c:numCache>
                <c:formatCode>0.00%</c:formatCode>
                <c:ptCount val="24"/>
                <c:pt idx="0">
                  <c:v>4.4484435797665367E-3</c:v>
                </c:pt>
                <c:pt idx="1">
                  <c:v>3.1400778210116734E-3</c:v>
                </c:pt>
                <c:pt idx="2">
                  <c:v>2.7737354085603113E-3</c:v>
                </c:pt>
                <c:pt idx="3">
                  <c:v>3.6110894941634238E-3</c:v>
                </c:pt>
                <c:pt idx="4">
                  <c:v>6.5418287937743192E-3</c:v>
                </c:pt>
                <c:pt idx="5">
                  <c:v>1.611906614785992E-2</c:v>
                </c:pt>
                <c:pt idx="6">
                  <c:v>3.5535214007782104E-2</c:v>
                </c:pt>
                <c:pt idx="7">
                  <c:v>4.369941634241245E-2</c:v>
                </c:pt>
                <c:pt idx="8">
                  <c:v>3.8413618677042807E-2</c:v>
                </c:pt>
                <c:pt idx="9">
                  <c:v>3.129610894941634E-2</c:v>
                </c:pt>
                <c:pt idx="10">
                  <c:v>3.0458754863813234E-2</c:v>
                </c:pt>
                <c:pt idx="11">
                  <c:v>3.0040077821011674E-2</c:v>
                </c:pt>
                <c:pt idx="12">
                  <c:v>3.0615758754863814E-2</c:v>
                </c:pt>
                <c:pt idx="13">
                  <c:v>3.056342412451362E-2</c:v>
                </c:pt>
                <c:pt idx="14">
                  <c:v>3.1139105058365757E-2</c:v>
                </c:pt>
                <c:pt idx="15">
                  <c:v>3.124377431906615E-2</c:v>
                </c:pt>
                <c:pt idx="16">
                  <c:v>3.244747081712062E-2</c:v>
                </c:pt>
                <c:pt idx="17">
                  <c:v>3.124377431906615E-2</c:v>
                </c:pt>
                <c:pt idx="18">
                  <c:v>2.7580350194552527E-2</c:v>
                </c:pt>
                <c:pt idx="19">
                  <c:v>1.988715953307393E-2</c:v>
                </c:pt>
                <c:pt idx="20">
                  <c:v>1.4863035019455254E-2</c:v>
                </c:pt>
                <c:pt idx="21">
                  <c:v>1.1670622568093385E-2</c:v>
                </c:pt>
                <c:pt idx="22">
                  <c:v>9.2632295719844351E-3</c:v>
                </c:pt>
                <c:pt idx="23">
                  <c:v>6.6464980544747084E-3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F40-4660-8191-43C1888B3D5B}"/>
            </c:ext>
          </c:extLst>
        </c:ser>
        <c:ser>
          <c:idx val="2"/>
          <c:order val="2"/>
          <c:tx>
            <c:strRef>
              <c:f>'PCS 20'!$D$4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20'!$D$5:$D$28</c:f>
              <c:numCache>
                <c:formatCode>0.00%</c:formatCode>
                <c:ptCount val="24"/>
                <c:pt idx="0">
                  <c:v>8.9999999999999993E-3</c:v>
                </c:pt>
                <c:pt idx="1">
                  <c:v>6.4000000000000003E-3</c:v>
                </c:pt>
                <c:pt idx="2">
                  <c:v>6.0000000000000001E-3</c:v>
                </c:pt>
                <c:pt idx="3">
                  <c:v>6.6E-3</c:v>
                </c:pt>
                <c:pt idx="4">
                  <c:v>1.17E-2</c:v>
                </c:pt>
                <c:pt idx="5">
                  <c:v>2.6599999999999999E-2</c:v>
                </c:pt>
                <c:pt idx="6">
                  <c:v>5.7000000000000002E-2</c:v>
                </c:pt>
                <c:pt idx="7">
                  <c:v>6.9900000000000004E-2</c:v>
                </c:pt>
                <c:pt idx="8">
                  <c:v>6.3299999999999995E-2</c:v>
                </c:pt>
                <c:pt idx="9">
                  <c:v>5.5199999999999999E-2</c:v>
                </c:pt>
                <c:pt idx="10">
                  <c:v>5.4699999999999999E-2</c:v>
                </c:pt>
                <c:pt idx="11">
                  <c:v>5.5800000000000002E-2</c:v>
                </c:pt>
                <c:pt idx="12">
                  <c:v>5.8400000000000001E-2</c:v>
                </c:pt>
                <c:pt idx="13">
                  <c:v>5.9499999999999997E-2</c:v>
                </c:pt>
                <c:pt idx="14">
                  <c:v>6.25E-2</c:v>
                </c:pt>
                <c:pt idx="15">
                  <c:v>6.7000000000000004E-2</c:v>
                </c:pt>
                <c:pt idx="16">
                  <c:v>7.17E-2</c:v>
                </c:pt>
                <c:pt idx="17">
                  <c:v>6.9800000000000001E-2</c:v>
                </c:pt>
                <c:pt idx="18">
                  <c:v>5.5800000000000002E-2</c:v>
                </c:pt>
                <c:pt idx="19">
                  <c:v>4.2000000000000003E-2</c:v>
                </c:pt>
                <c:pt idx="20">
                  <c:v>3.2300000000000002E-2</c:v>
                </c:pt>
                <c:pt idx="21">
                  <c:v>2.5700000000000001E-2</c:v>
                </c:pt>
                <c:pt idx="22">
                  <c:v>1.95E-2</c:v>
                </c:pt>
                <c:pt idx="23">
                  <c:v>1.3599999999999999E-2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F40-4660-8191-43C1888B3D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7.32102514489443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D98-4CAD-9F90-2B989B59AA2F}"/>
            </c:ext>
          </c:extLst>
        </c:ser>
        <c:ser>
          <c:idx val="1"/>
          <c:order val="1"/>
          <c:tx>
            <c:strRef>
              <c:f>'PCS 20'!$H$4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20'!$H$5:$H$16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1.07</c:v>
                </c:pt>
                <c:pt idx="2">
                  <c:v>1.08</c:v>
                </c:pt>
                <c:pt idx="3">
                  <c:v>1.05</c:v>
                </c:pt>
                <c:pt idx="4">
                  <c:v>0.98</c:v>
                </c:pt>
                <c:pt idx="5">
                  <c:v>0.93</c:v>
                </c:pt>
                <c:pt idx="6">
                  <c:v>0.92</c:v>
                </c:pt>
                <c:pt idx="7">
                  <c:v>0.98</c:v>
                </c:pt>
                <c:pt idx="8">
                  <c:v>0.94</c:v>
                </c:pt>
                <c:pt idx="9">
                  <c:v>1.03</c:v>
                </c:pt>
                <c:pt idx="10">
                  <c:v>1.02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0E-4259-97AB-5C0AABFB82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21'!$B$5:$B$28</c:f>
              <c:numCache>
                <c:formatCode>0.00%</c:formatCode>
                <c:ptCount val="24"/>
                <c:pt idx="0">
                  <c:v>7.3000000000000001E-3</c:v>
                </c:pt>
                <c:pt idx="1">
                  <c:v>4.7000000000000002E-3</c:v>
                </c:pt>
                <c:pt idx="2">
                  <c:v>3.4499999999999999E-3</c:v>
                </c:pt>
                <c:pt idx="3">
                  <c:v>2.5500000000000002E-3</c:v>
                </c:pt>
                <c:pt idx="4">
                  <c:v>2.5000000000000001E-3</c:v>
                </c:pt>
                <c:pt idx="5">
                  <c:v>5.1999999999999998E-3</c:v>
                </c:pt>
                <c:pt idx="6">
                  <c:v>1.115E-2</c:v>
                </c:pt>
                <c:pt idx="7">
                  <c:v>1.5949999999999999E-2</c:v>
                </c:pt>
                <c:pt idx="8">
                  <c:v>1.6799999999999999E-2</c:v>
                </c:pt>
                <c:pt idx="9">
                  <c:v>1.7049999999999999E-2</c:v>
                </c:pt>
                <c:pt idx="10">
                  <c:v>1.8100000000000002E-2</c:v>
                </c:pt>
                <c:pt idx="11">
                  <c:v>2.0549999999999999E-2</c:v>
                </c:pt>
                <c:pt idx="12">
                  <c:v>2.375E-2</c:v>
                </c:pt>
                <c:pt idx="13">
                  <c:v>2.7250000000000003E-2</c:v>
                </c:pt>
                <c:pt idx="14">
                  <c:v>3.1850000000000003E-2</c:v>
                </c:pt>
                <c:pt idx="15">
                  <c:v>3.9300000000000002E-2</c:v>
                </c:pt>
                <c:pt idx="16">
                  <c:v>4.6949999999999999E-2</c:v>
                </c:pt>
                <c:pt idx="17">
                  <c:v>5.16E-2</c:v>
                </c:pt>
                <c:pt idx="18">
                  <c:v>4.4200000000000003E-2</c:v>
                </c:pt>
                <c:pt idx="19">
                  <c:v>3.4349999999999999E-2</c:v>
                </c:pt>
                <c:pt idx="20">
                  <c:v>2.6650000000000004E-2</c:v>
                </c:pt>
                <c:pt idx="21">
                  <c:v>2.095E-2</c:v>
                </c:pt>
                <c:pt idx="22">
                  <c:v>1.61E-2</c:v>
                </c:pt>
                <c:pt idx="23">
                  <c:v>1.175E-2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024-4B48-A6CE-5412AA42B005}"/>
            </c:ext>
          </c:extLst>
        </c:ser>
        <c:ser>
          <c:idx val="1"/>
          <c:order val="1"/>
          <c:tx>
            <c:strRef>
              <c:f>'PCS 21'!$C$4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21'!$C$5:$C$28</c:f>
              <c:numCache>
                <c:formatCode>0.00%</c:formatCode>
                <c:ptCount val="24"/>
                <c:pt idx="0">
                  <c:v>3.8499999999999997E-3</c:v>
                </c:pt>
                <c:pt idx="1">
                  <c:v>2.8999999999999998E-3</c:v>
                </c:pt>
                <c:pt idx="2">
                  <c:v>2.8999999999999998E-3</c:v>
                </c:pt>
                <c:pt idx="3">
                  <c:v>4.1999999999999997E-3</c:v>
                </c:pt>
                <c:pt idx="4">
                  <c:v>8.9999999999999993E-3</c:v>
                </c:pt>
                <c:pt idx="5">
                  <c:v>2.52E-2</c:v>
                </c:pt>
                <c:pt idx="6">
                  <c:v>4.4400000000000002E-2</c:v>
                </c:pt>
                <c:pt idx="7">
                  <c:v>4.4150000000000002E-2</c:v>
                </c:pt>
                <c:pt idx="8">
                  <c:v>3.6650000000000002E-2</c:v>
                </c:pt>
                <c:pt idx="9">
                  <c:v>3.1200000000000002E-2</c:v>
                </c:pt>
                <c:pt idx="10">
                  <c:v>2.8299999999999999E-2</c:v>
                </c:pt>
                <c:pt idx="11">
                  <c:v>2.6499999999999999E-2</c:v>
                </c:pt>
                <c:pt idx="12">
                  <c:v>2.58E-2</c:v>
                </c:pt>
                <c:pt idx="13">
                  <c:v>2.5999999999999995E-2</c:v>
                </c:pt>
                <c:pt idx="14">
                  <c:v>2.6949999999999998E-2</c:v>
                </c:pt>
                <c:pt idx="15">
                  <c:v>2.69E-2</c:v>
                </c:pt>
                <c:pt idx="16">
                  <c:v>2.6749999999999999E-2</c:v>
                </c:pt>
                <c:pt idx="17">
                  <c:v>2.615E-2</c:v>
                </c:pt>
                <c:pt idx="18">
                  <c:v>2.4199999999999999E-2</c:v>
                </c:pt>
                <c:pt idx="19">
                  <c:v>1.915E-2</c:v>
                </c:pt>
                <c:pt idx="20">
                  <c:v>1.41E-2</c:v>
                </c:pt>
                <c:pt idx="21">
                  <c:v>1.09E-2</c:v>
                </c:pt>
                <c:pt idx="22">
                  <c:v>8.2500000000000004E-3</c:v>
                </c:pt>
                <c:pt idx="23">
                  <c:v>5.6499999999999996E-3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024-4B48-A6CE-5412AA42B005}"/>
            </c:ext>
          </c:extLst>
        </c:ser>
        <c:ser>
          <c:idx val="2"/>
          <c:order val="2"/>
          <c:tx>
            <c:strRef>
              <c:f>'PCS 21'!$D$4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21'!$D$5:$D$28</c:f>
              <c:numCache>
                <c:formatCode>0.00%</c:formatCode>
                <c:ptCount val="24"/>
                <c:pt idx="0">
                  <c:v>1.12E-2</c:v>
                </c:pt>
                <c:pt idx="1">
                  <c:v>7.6E-3</c:v>
                </c:pt>
                <c:pt idx="2">
                  <c:v>6.4000000000000003E-3</c:v>
                </c:pt>
                <c:pt idx="3">
                  <c:v>6.7000000000000002E-3</c:v>
                </c:pt>
                <c:pt idx="4">
                  <c:v>1.15E-2</c:v>
                </c:pt>
                <c:pt idx="5">
                  <c:v>3.04E-2</c:v>
                </c:pt>
                <c:pt idx="6">
                  <c:v>5.5500000000000001E-2</c:v>
                </c:pt>
                <c:pt idx="7">
                  <c:v>6.0100000000000001E-2</c:v>
                </c:pt>
                <c:pt idx="8">
                  <c:v>5.3400000000000003E-2</c:v>
                </c:pt>
                <c:pt idx="9">
                  <c:v>4.82E-2</c:v>
                </c:pt>
                <c:pt idx="10">
                  <c:v>4.6399999999999997E-2</c:v>
                </c:pt>
                <c:pt idx="11">
                  <c:v>4.7E-2</c:v>
                </c:pt>
                <c:pt idx="12">
                  <c:v>4.9500000000000002E-2</c:v>
                </c:pt>
                <c:pt idx="13">
                  <c:v>5.33E-2</c:v>
                </c:pt>
                <c:pt idx="14">
                  <c:v>5.8799999999999998E-2</c:v>
                </c:pt>
                <c:pt idx="15">
                  <c:v>6.6199999999999995E-2</c:v>
                </c:pt>
                <c:pt idx="16">
                  <c:v>7.3700000000000002E-2</c:v>
                </c:pt>
                <c:pt idx="17">
                  <c:v>7.7700000000000005E-2</c:v>
                </c:pt>
                <c:pt idx="18">
                  <c:v>6.8400000000000002E-2</c:v>
                </c:pt>
                <c:pt idx="19">
                  <c:v>5.3499999999999999E-2</c:v>
                </c:pt>
                <c:pt idx="20">
                  <c:v>4.0800000000000003E-2</c:v>
                </c:pt>
                <c:pt idx="21">
                  <c:v>3.1800000000000002E-2</c:v>
                </c:pt>
                <c:pt idx="22">
                  <c:v>2.4400000000000002E-2</c:v>
                </c:pt>
                <c:pt idx="23">
                  <c:v>1.7399999999999999E-2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024-4B48-A6CE-5412AA42B0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151352753909564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9C4-4DBD-B153-4D0178DE43F9}"/>
            </c:ext>
          </c:extLst>
        </c:ser>
        <c:ser>
          <c:idx val="1"/>
          <c:order val="1"/>
          <c:tx>
            <c:strRef>
              <c:f>'PCS 21'!$H$4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21'!$H$5:$H$16</c:f>
              <c:numCache>
                <c:formatCode>General</c:formatCode>
                <c:ptCount val="12"/>
                <c:pt idx="0">
                  <c:v>0.95</c:v>
                </c:pt>
                <c:pt idx="1">
                  <c:v>1.03</c:v>
                </c:pt>
                <c:pt idx="2">
                  <c:v>1.01</c:v>
                </c:pt>
                <c:pt idx="3">
                  <c:v>1.03</c:v>
                </c:pt>
                <c:pt idx="4">
                  <c:v>1.01</c:v>
                </c:pt>
                <c:pt idx="5">
                  <c:v>0.96</c:v>
                </c:pt>
                <c:pt idx="6">
                  <c:v>0.95</c:v>
                </c:pt>
                <c:pt idx="7">
                  <c:v>1.02</c:v>
                </c:pt>
                <c:pt idx="8">
                  <c:v>0.89</c:v>
                </c:pt>
                <c:pt idx="9">
                  <c:v>0.99</c:v>
                </c:pt>
                <c:pt idx="10">
                  <c:v>1.04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C4-4DBD-B153-4D0178DE43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22'!$B$5:$B$28</c:f>
              <c:numCache>
                <c:formatCode>0.00%</c:formatCode>
                <c:ptCount val="24"/>
                <c:pt idx="0">
                  <c:v>5.1574307304785892E-3</c:v>
                </c:pt>
                <c:pt idx="1">
                  <c:v>3.143576826196474E-3</c:v>
                </c:pt>
                <c:pt idx="2">
                  <c:v>2.5541561712846346E-3</c:v>
                </c:pt>
                <c:pt idx="3">
                  <c:v>1.7191435768261964E-3</c:v>
                </c:pt>
                <c:pt idx="4">
                  <c:v>2.0629722921914357E-3</c:v>
                </c:pt>
                <c:pt idx="5">
                  <c:v>4.0768261964735514E-3</c:v>
                </c:pt>
                <c:pt idx="6">
                  <c:v>9.72544080604534E-3</c:v>
                </c:pt>
                <c:pt idx="7">
                  <c:v>1.5079345088161208E-2</c:v>
                </c:pt>
                <c:pt idx="8">
                  <c:v>1.886146095717884E-2</c:v>
                </c:pt>
                <c:pt idx="9">
                  <c:v>2.0335012594458437E-2</c:v>
                </c:pt>
                <c:pt idx="10">
                  <c:v>2.2692695214105794E-2</c:v>
                </c:pt>
                <c:pt idx="11">
                  <c:v>2.5443324937027709E-2</c:v>
                </c:pt>
                <c:pt idx="12">
                  <c:v>2.9667506297229217E-2</c:v>
                </c:pt>
                <c:pt idx="13">
                  <c:v>3.2172544080604534E-2</c:v>
                </c:pt>
                <c:pt idx="14">
                  <c:v>3.4775818639798492E-2</c:v>
                </c:pt>
                <c:pt idx="15">
                  <c:v>3.958942065491184E-2</c:v>
                </c:pt>
                <c:pt idx="16">
                  <c:v>4.3617128463476075E-2</c:v>
                </c:pt>
                <c:pt idx="17">
                  <c:v>4.5630982367758186E-2</c:v>
                </c:pt>
                <c:pt idx="18">
                  <c:v>3.8361460957178843E-2</c:v>
                </c:pt>
                <c:pt idx="19">
                  <c:v>2.9913098236775817E-2</c:v>
                </c:pt>
                <c:pt idx="20">
                  <c:v>2.4264483627204028E-2</c:v>
                </c:pt>
                <c:pt idx="21">
                  <c:v>1.910705289672544E-2</c:v>
                </c:pt>
                <c:pt idx="22">
                  <c:v>1.3949622166246853E-2</c:v>
                </c:pt>
                <c:pt idx="23">
                  <c:v>9.3324937027707815E-3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971-49DB-BBBE-EA7D676F29BE}"/>
            </c:ext>
          </c:extLst>
        </c:ser>
        <c:ser>
          <c:idx val="1"/>
          <c:order val="1"/>
          <c:tx>
            <c:strRef>
              <c:f>'PCS 22'!$C$4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22'!$C$5:$C$28</c:f>
              <c:numCache>
                <c:formatCode>0.00%</c:formatCode>
                <c:ptCount val="24"/>
                <c:pt idx="0">
                  <c:v>2.9002518891687659E-3</c:v>
                </c:pt>
                <c:pt idx="1">
                  <c:v>2.0861460957178842E-3</c:v>
                </c:pt>
                <c:pt idx="2">
                  <c:v>2.0861460957178842E-3</c:v>
                </c:pt>
                <c:pt idx="3">
                  <c:v>3.2564231738035263E-3</c:v>
                </c:pt>
                <c:pt idx="4">
                  <c:v>7.0216624685138533E-3</c:v>
                </c:pt>
                <c:pt idx="5">
                  <c:v>2.0505289672544082E-2</c:v>
                </c:pt>
                <c:pt idx="6">
                  <c:v>4.2587909319899246E-2</c:v>
                </c:pt>
                <c:pt idx="7">
                  <c:v>3.8720906801007558E-2</c:v>
                </c:pt>
                <c:pt idx="8">
                  <c:v>3.4090680100755673E-2</c:v>
                </c:pt>
                <c:pt idx="9">
                  <c:v>3.3022166246851385E-2</c:v>
                </c:pt>
                <c:pt idx="10">
                  <c:v>3.2055415617128463E-2</c:v>
                </c:pt>
                <c:pt idx="11">
                  <c:v>3.11904282115869E-2</c:v>
                </c:pt>
                <c:pt idx="12">
                  <c:v>3.0834256926952144E-2</c:v>
                </c:pt>
                <c:pt idx="13">
                  <c:v>2.981662468513854E-2</c:v>
                </c:pt>
                <c:pt idx="14">
                  <c:v>2.9663979848866494E-2</c:v>
                </c:pt>
                <c:pt idx="15">
                  <c:v>2.8341057934508817E-2</c:v>
                </c:pt>
                <c:pt idx="16">
                  <c:v>2.8697229219143576E-2</c:v>
                </c:pt>
                <c:pt idx="17">
                  <c:v>2.7272544080604536E-2</c:v>
                </c:pt>
                <c:pt idx="18">
                  <c:v>2.4779345088161209E-2</c:v>
                </c:pt>
                <c:pt idx="19">
                  <c:v>1.9894710327455919E-2</c:v>
                </c:pt>
                <c:pt idx="20">
                  <c:v>1.531536523929471E-2</c:v>
                </c:pt>
                <c:pt idx="21">
                  <c:v>1.1550125944584383E-2</c:v>
                </c:pt>
                <c:pt idx="22">
                  <c:v>8.2428211586901765E-3</c:v>
                </c:pt>
                <c:pt idx="23">
                  <c:v>4.8846347607052892E-3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971-49DB-BBBE-EA7D676F29BE}"/>
            </c:ext>
          </c:extLst>
        </c:ser>
        <c:ser>
          <c:idx val="2"/>
          <c:order val="2"/>
          <c:tx>
            <c:strRef>
              <c:f>'PCS 22'!$D$4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22'!$D$5:$D$28</c:f>
              <c:numCache>
                <c:formatCode>0.00%</c:formatCode>
                <c:ptCount val="24"/>
                <c:pt idx="0">
                  <c:v>8.0999999999999996E-3</c:v>
                </c:pt>
                <c:pt idx="1">
                  <c:v>5.1999999999999998E-3</c:v>
                </c:pt>
                <c:pt idx="2">
                  <c:v>4.5999999999999999E-3</c:v>
                </c:pt>
                <c:pt idx="3">
                  <c:v>5.0000000000000001E-3</c:v>
                </c:pt>
                <c:pt idx="4">
                  <c:v>9.1000000000000004E-3</c:v>
                </c:pt>
                <c:pt idx="5">
                  <c:v>2.4500000000000001E-2</c:v>
                </c:pt>
                <c:pt idx="6">
                  <c:v>5.2200000000000003E-2</c:v>
                </c:pt>
                <c:pt idx="7">
                  <c:v>5.3800000000000001E-2</c:v>
                </c:pt>
                <c:pt idx="8">
                  <c:v>5.2900000000000003E-2</c:v>
                </c:pt>
                <c:pt idx="9">
                  <c:v>5.33E-2</c:v>
                </c:pt>
                <c:pt idx="10">
                  <c:v>5.4699999999999999E-2</c:v>
                </c:pt>
                <c:pt idx="11">
                  <c:v>5.6599999999999998E-2</c:v>
                </c:pt>
                <c:pt idx="12">
                  <c:v>6.0499999999999998E-2</c:v>
                </c:pt>
                <c:pt idx="13">
                  <c:v>6.2E-2</c:v>
                </c:pt>
                <c:pt idx="14">
                  <c:v>6.4399999999999999E-2</c:v>
                </c:pt>
                <c:pt idx="15">
                  <c:v>6.8000000000000005E-2</c:v>
                </c:pt>
                <c:pt idx="16">
                  <c:v>7.2300000000000003E-2</c:v>
                </c:pt>
                <c:pt idx="17">
                  <c:v>7.2900000000000006E-2</c:v>
                </c:pt>
                <c:pt idx="18">
                  <c:v>6.3200000000000006E-2</c:v>
                </c:pt>
                <c:pt idx="19">
                  <c:v>4.99E-2</c:v>
                </c:pt>
                <c:pt idx="20">
                  <c:v>3.9600000000000003E-2</c:v>
                </c:pt>
                <c:pt idx="21">
                  <c:v>3.0700000000000002E-2</c:v>
                </c:pt>
                <c:pt idx="22">
                  <c:v>2.2200000000000001E-2</c:v>
                </c:pt>
                <c:pt idx="23">
                  <c:v>1.43E-2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971-49DB-BBBE-EA7D676F29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2'!$F$5:$F$16</c:f>
              <c:strCache>
                <c:ptCount val="9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</c:strCache>
            </c:strRef>
          </c:cat>
          <c:val>
            <c:numRef>
              <c:f>'PCS 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D05-4E77-99D3-299134B6BD26}"/>
            </c:ext>
          </c:extLst>
        </c:ser>
        <c:ser>
          <c:idx val="1"/>
          <c:order val="1"/>
          <c:cat>
            <c:strRef>
              <c:f>'PCS 2'!$F$5:$F$16</c:f>
              <c:strCache>
                <c:ptCount val="9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</c:strCache>
            </c:strRef>
          </c:cat>
          <c:val>
            <c:numRef>
              <c:f>'PCS 2'!$H$5:$H$16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1.1200000000000001</c:v>
                </c:pt>
                <c:pt idx="2">
                  <c:v>1.0900000000000001</c:v>
                </c:pt>
                <c:pt idx="3">
                  <c:v>1.04</c:v>
                </c:pt>
                <c:pt idx="4">
                  <c:v>0.94</c:v>
                </c:pt>
                <c:pt idx="5">
                  <c:v>0.95</c:v>
                </c:pt>
                <c:pt idx="6">
                  <c:v>0.95</c:v>
                </c:pt>
                <c:pt idx="7">
                  <c:v>0.96</c:v>
                </c:pt>
                <c:pt idx="8">
                  <c:v>0.93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D05-4E77-99D3-299134B6BD2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145435046425648"/>
          <c:y val="5.95583743158385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09A7-4AF8-93BC-1D8962B35A56}"/>
            </c:ext>
          </c:extLst>
        </c:ser>
        <c:ser>
          <c:idx val="1"/>
          <c:order val="1"/>
          <c:tx>
            <c:strRef>
              <c:f>'PCS 22'!$H$4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22'!$H$5:$H$16</c:f>
              <c:numCache>
                <c:formatCode>General</c:formatCode>
                <c:ptCount val="12"/>
                <c:pt idx="0">
                  <c:v>0.96</c:v>
                </c:pt>
                <c:pt idx="1">
                  <c:v>1.03</c:v>
                </c:pt>
                <c:pt idx="2">
                  <c:v>1.04</c:v>
                </c:pt>
                <c:pt idx="3">
                  <c:v>1.03</c:v>
                </c:pt>
                <c:pt idx="4">
                  <c:v>1.02</c:v>
                </c:pt>
                <c:pt idx="5">
                  <c:v>0.97</c:v>
                </c:pt>
                <c:pt idx="6">
                  <c:v>0.95</c:v>
                </c:pt>
                <c:pt idx="7">
                  <c:v>1.02</c:v>
                </c:pt>
                <c:pt idx="8">
                  <c:v>0.95</c:v>
                </c:pt>
                <c:pt idx="9">
                  <c:v>1.02</c:v>
                </c:pt>
                <c:pt idx="10">
                  <c:v>1.02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A7-4AF8-93BC-1D8962B35A5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23'!$B$4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23'!$B$5:$B$28</c:f>
              <c:numCache>
                <c:formatCode>0.00%</c:formatCode>
                <c:ptCount val="24"/>
                <c:pt idx="0">
                  <c:v>2.6525469168900808E-3</c:v>
                </c:pt>
                <c:pt idx="1">
                  <c:v>1.6123324396782842E-3</c:v>
                </c:pt>
                <c:pt idx="2">
                  <c:v>1.1962466487935655E-3</c:v>
                </c:pt>
                <c:pt idx="3">
                  <c:v>7.2815013404825741E-4</c:v>
                </c:pt>
                <c:pt idx="4">
                  <c:v>1.0402144772117964E-3</c:v>
                </c:pt>
                <c:pt idx="5">
                  <c:v>2.7045576407506702E-3</c:v>
                </c:pt>
                <c:pt idx="6">
                  <c:v>7.4895442359249331E-3</c:v>
                </c:pt>
                <c:pt idx="7">
                  <c:v>1.6591420911528151E-2</c:v>
                </c:pt>
                <c:pt idx="8">
                  <c:v>2.3300804289544237E-2</c:v>
                </c:pt>
                <c:pt idx="9">
                  <c:v>2.6785522788203751E-2</c:v>
                </c:pt>
                <c:pt idx="10">
                  <c:v>3.1154423592493295E-2</c:v>
                </c:pt>
                <c:pt idx="11">
                  <c:v>3.6147453083109925E-2</c:v>
                </c:pt>
                <c:pt idx="12">
                  <c:v>3.9528150134048257E-2</c:v>
                </c:pt>
                <c:pt idx="13">
                  <c:v>3.9944235924932972E-2</c:v>
                </c:pt>
                <c:pt idx="14">
                  <c:v>4.1036461126005355E-2</c:v>
                </c:pt>
                <c:pt idx="15">
                  <c:v>4.4469168900804289E-2</c:v>
                </c:pt>
                <c:pt idx="16">
                  <c:v>4.701769436997319E-2</c:v>
                </c:pt>
                <c:pt idx="17">
                  <c:v>4.6809651474530832E-2</c:v>
                </c:pt>
                <c:pt idx="18">
                  <c:v>3.5523324396782845E-2</c:v>
                </c:pt>
                <c:pt idx="19">
                  <c:v>2.5277211796246646E-2</c:v>
                </c:pt>
                <c:pt idx="20">
                  <c:v>1.8983914209115278E-2</c:v>
                </c:pt>
                <c:pt idx="21">
                  <c:v>1.4302949061662198E-2</c:v>
                </c:pt>
                <c:pt idx="22">
                  <c:v>9.9340482573726536E-3</c:v>
                </c:pt>
                <c:pt idx="23">
                  <c:v>5.6691689008042901E-3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18-40C4-B558-A937F030EADD}"/>
            </c:ext>
          </c:extLst>
        </c:ser>
        <c:ser>
          <c:idx val="1"/>
          <c:order val="1"/>
          <c:tx>
            <c:strRef>
              <c:f>'PCS 23'!$C$4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23'!$C$5:$C$28</c:f>
              <c:numCache>
                <c:formatCode>0.00%</c:formatCode>
                <c:ptCount val="24"/>
                <c:pt idx="0">
                  <c:v>1.6316353887399465E-3</c:v>
                </c:pt>
                <c:pt idx="1">
                  <c:v>9.1179624664879349E-4</c:v>
                </c:pt>
                <c:pt idx="2">
                  <c:v>7.1983914209115287E-4</c:v>
                </c:pt>
                <c:pt idx="3">
                  <c:v>7.1983914209115287E-4</c:v>
                </c:pt>
                <c:pt idx="4">
                  <c:v>1.6316353887399465E-3</c:v>
                </c:pt>
                <c:pt idx="5">
                  <c:v>5.8067024128686329E-3</c:v>
                </c:pt>
                <c:pt idx="6">
                  <c:v>1.9051742627345845E-2</c:v>
                </c:pt>
                <c:pt idx="7">
                  <c:v>3.3880428954423593E-2</c:v>
                </c:pt>
                <c:pt idx="8">
                  <c:v>3.8919302949061665E-2</c:v>
                </c:pt>
                <c:pt idx="9">
                  <c:v>3.5320107238605902E-2</c:v>
                </c:pt>
                <c:pt idx="10">
                  <c:v>3.3880428954423593E-2</c:v>
                </c:pt>
                <c:pt idx="11">
                  <c:v>3.5032171581769432E-2</c:v>
                </c:pt>
                <c:pt idx="12">
                  <c:v>3.6135924932975877E-2</c:v>
                </c:pt>
                <c:pt idx="13">
                  <c:v>3.5032171581769432E-2</c:v>
                </c:pt>
                <c:pt idx="14">
                  <c:v>3.3256568364611258E-2</c:v>
                </c:pt>
                <c:pt idx="15">
                  <c:v>3.1672922252010724E-2</c:v>
                </c:pt>
                <c:pt idx="16">
                  <c:v>3.1001072386058984E-2</c:v>
                </c:pt>
                <c:pt idx="17">
                  <c:v>3.0761126005361933E-2</c:v>
                </c:pt>
                <c:pt idx="18">
                  <c:v>2.5146380697050941E-2</c:v>
                </c:pt>
                <c:pt idx="19">
                  <c:v>1.7852010723860591E-2</c:v>
                </c:pt>
                <c:pt idx="20">
                  <c:v>1.257319034852547E-2</c:v>
                </c:pt>
                <c:pt idx="21">
                  <c:v>9.4538873994638069E-3</c:v>
                </c:pt>
                <c:pt idx="22">
                  <c:v>6.1906166219839144E-3</c:v>
                </c:pt>
                <c:pt idx="23">
                  <c:v>3.3112600536193029E-3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18-40C4-B558-A937F030EADD}"/>
            </c:ext>
          </c:extLst>
        </c:ser>
        <c:ser>
          <c:idx val="2"/>
          <c:order val="2"/>
          <c:tx>
            <c:strRef>
              <c:f>'PCS 23'!$D$4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23'!$D$5:$D$28</c:f>
              <c:numCache>
                <c:formatCode>0.00%</c:formatCode>
                <c:ptCount val="24"/>
                <c:pt idx="0">
                  <c:v>4.3E-3</c:v>
                </c:pt>
                <c:pt idx="1">
                  <c:v>2.5000000000000001E-3</c:v>
                </c:pt>
                <c:pt idx="2">
                  <c:v>1.9E-3</c:v>
                </c:pt>
                <c:pt idx="3">
                  <c:v>1.4E-3</c:v>
                </c:pt>
                <c:pt idx="4">
                  <c:v>2.7000000000000001E-3</c:v>
                </c:pt>
                <c:pt idx="5">
                  <c:v>8.6E-3</c:v>
                </c:pt>
                <c:pt idx="6">
                  <c:v>2.6499999999999999E-2</c:v>
                </c:pt>
                <c:pt idx="7">
                  <c:v>5.04E-2</c:v>
                </c:pt>
                <c:pt idx="8">
                  <c:v>6.2199999999999998E-2</c:v>
                </c:pt>
                <c:pt idx="9">
                  <c:v>6.2100000000000002E-2</c:v>
                </c:pt>
                <c:pt idx="10">
                  <c:v>6.5000000000000002E-2</c:v>
                </c:pt>
                <c:pt idx="11">
                  <c:v>7.1199999999999999E-2</c:v>
                </c:pt>
                <c:pt idx="12">
                  <c:v>7.5700000000000003E-2</c:v>
                </c:pt>
                <c:pt idx="13">
                  <c:v>7.4999999999999997E-2</c:v>
                </c:pt>
                <c:pt idx="14">
                  <c:v>7.4300000000000005E-2</c:v>
                </c:pt>
                <c:pt idx="15">
                  <c:v>7.6200000000000004E-2</c:v>
                </c:pt>
                <c:pt idx="16">
                  <c:v>7.8E-2</c:v>
                </c:pt>
                <c:pt idx="17">
                  <c:v>7.7600000000000002E-2</c:v>
                </c:pt>
                <c:pt idx="18">
                  <c:v>6.0699999999999997E-2</c:v>
                </c:pt>
                <c:pt idx="19">
                  <c:v>4.3099999999999999E-2</c:v>
                </c:pt>
                <c:pt idx="20">
                  <c:v>3.1600000000000003E-2</c:v>
                </c:pt>
                <c:pt idx="21">
                  <c:v>2.3800000000000002E-2</c:v>
                </c:pt>
                <c:pt idx="22">
                  <c:v>1.61E-2</c:v>
                </c:pt>
                <c:pt idx="23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18-40C4-B558-A937F030EA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253560518049997"/>
          <c:y val="6.569812106819980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EF4-41D9-8211-A3B4DC472059}"/>
            </c:ext>
          </c:extLst>
        </c:ser>
        <c:ser>
          <c:idx val="1"/>
          <c:order val="1"/>
          <c:tx>
            <c:strRef>
              <c:f>'PCS 23'!$H$4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23'!$H$5:$H$16</c:f>
              <c:numCache>
                <c:formatCode>General</c:formatCode>
                <c:ptCount val="12"/>
                <c:pt idx="0">
                  <c:v>1.1399999999999999</c:v>
                </c:pt>
                <c:pt idx="1">
                  <c:v>1.18</c:v>
                </c:pt>
                <c:pt idx="2">
                  <c:v>1.1599999999999999</c:v>
                </c:pt>
                <c:pt idx="3">
                  <c:v>1.08</c:v>
                </c:pt>
                <c:pt idx="4">
                  <c:v>0.92</c:v>
                </c:pt>
                <c:pt idx="5">
                  <c:v>0.89</c:v>
                </c:pt>
                <c:pt idx="6">
                  <c:v>0.87</c:v>
                </c:pt>
                <c:pt idx="7">
                  <c:v>0.87</c:v>
                </c:pt>
                <c:pt idx="8">
                  <c:v>0.88</c:v>
                </c:pt>
                <c:pt idx="9">
                  <c:v>0.98</c:v>
                </c:pt>
                <c:pt idx="10">
                  <c:v>1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F4-41D9-8211-A3B4DC4720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25'!$B$5:$B$28</c:f>
              <c:numCache>
                <c:formatCode>0.00%</c:formatCode>
                <c:ptCount val="24"/>
                <c:pt idx="0">
                  <c:v>3.0436363636363638E-3</c:v>
                </c:pt>
                <c:pt idx="1">
                  <c:v>1.8261818181818182E-3</c:v>
                </c:pt>
                <c:pt idx="2">
                  <c:v>1.4203636363636365E-3</c:v>
                </c:pt>
                <c:pt idx="3">
                  <c:v>9.1309090909090908E-4</c:v>
                </c:pt>
                <c:pt idx="4">
                  <c:v>1.3696363636363637E-3</c:v>
                </c:pt>
                <c:pt idx="5">
                  <c:v>3.3987272727272729E-3</c:v>
                </c:pt>
                <c:pt idx="6">
                  <c:v>1.1515090909090911E-2</c:v>
                </c:pt>
                <c:pt idx="7">
                  <c:v>2.0696727272727276E-2</c:v>
                </c:pt>
                <c:pt idx="8">
                  <c:v>2.3334545454545455E-2</c:v>
                </c:pt>
                <c:pt idx="9">
                  <c:v>2.5515818181818181E-2</c:v>
                </c:pt>
                <c:pt idx="10">
                  <c:v>2.8508727272727272E-2</c:v>
                </c:pt>
                <c:pt idx="11">
                  <c:v>3.1653818181818179E-2</c:v>
                </c:pt>
                <c:pt idx="12">
                  <c:v>3.4545272727272723E-2</c:v>
                </c:pt>
                <c:pt idx="13">
                  <c:v>3.5559818181818179E-2</c:v>
                </c:pt>
                <c:pt idx="14">
                  <c:v>3.8045454545454542E-2</c:v>
                </c:pt>
                <c:pt idx="15">
                  <c:v>4.1241272727272724E-2</c:v>
                </c:pt>
                <c:pt idx="16">
                  <c:v>4.5502363636363639E-2</c:v>
                </c:pt>
                <c:pt idx="17">
                  <c:v>4.6212545454545458E-2</c:v>
                </c:pt>
                <c:pt idx="18">
                  <c:v>3.5661272727272729E-2</c:v>
                </c:pt>
                <c:pt idx="19">
                  <c:v>2.4095454545454545E-2</c:v>
                </c:pt>
                <c:pt idx="20">
                  <c:v>1.9073454545454546E-2</c:v>
                </c:pt>
                <c:pt idx="21">
                  <c:v>1.5877636363636365E-2</c:v>
                </c:pt>
                <c:pt idx="22">
                  <c:v>1.192090909090909E-2</c:v>
                </c:pt>
                <c:pt idx="23">
                  <c:v>6.3916363636363641E-3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7A-42E7-B315-06073831A263}"/>
            </c:ext>
          </c:extLst>
        </c:ser>
        <c:ser>
          <c:idx val="1"/>
          <c:order val="1"/>
          <c:tx>
            <c:strRef>
              <c:f>'PCS 25'!$C$4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25'!$C$5:$C$28</c:f>
              <c:numCache>
                <c:formatCode>0.00%</c:formatCode>
                <c:ptCount val="24"/>
                <c:pt idx="0">
                  <c:v>2.217272727272727E-3</c:v>
                </c:pt>
                <c:pt idx="1">
                  <c:v>1.6259999999999998E-3</c:v>
                </c:pt>
                <c:pt idx="2">
                  <c:v>1.3303636363636365E-3</c:v>
                </c:pt>
                <c:pt idx="3">
                  <c:v>1.281090909090909E-3</c:v>
                </c:pt>
                <c:pt idx="4">
                  <c:v>2.7099999999999997E-3</c:v>
                </c:pt>
                <c:pt idx="5">
                  <c:v>8.5734545454545456E-3</c:v>
                </c:pt>
                <c:pt idx="6">
                  <c:v>2.3749454545454546E-2</c:v>
                </c:pt>
                <c:pt idx="7">
                  <c:v>3.8186363636363636E-2</c:v>
                </c:pt>
                <c:pt idx="8">
                  <c:v>3.8629818181818182E-2</c:v>
                </c:pt>
                <c:pt idx="9">
                  <c:v>3.3308363636363636E-2</c:v>
                </c:pt>
                <c:pt idx="10">
                  <c:v>3.252E-2</c:v>
                </c:pt>
                <c:pt idx="11">
                  <c:v>3.266781818181818E-2</c:v>
                </c:pt>
                <c:pt idx="12">
                  <c:v>3.3209818181818181E-2</c:v>
                </c:pt>
                <c:pt idx="13">
                  <c:v>3.2618545454545449E-2</c:v>
                </c:pt>
                <c:pt idx="14">
                  <c:v>3.2421454545454545E-2</c:v>
                </c:pt>
                <c:pt idx="15">
                  <c:v>3.3209818181818181E-2</c:v>
                </c:pt>
                <c:pt idx="16">
                  <c:v>3.3702545454545457E-2</c:v>
                </c:pt>
                <c:pt idx="17">
                  <c:v>3.335763636363636E-2</c:v>
                </c:pt>
                <c:pt idx="18">
                  <c:v>2.5227636363636362E-2</c:v>
                </c:pt>
                <c:pt idx="19">
                  <c:v>1.8230909090909089E-2</c:v>
                </c:pt>
                <c:pt idx="20">
                  <c:v>1.3254363636363637E-2</c:v>
                </c:pt>
                <c:pt idx="21">
                  <c:v>1.0199454545454546E-2</c:v>
                </c:pt>
                <c:pt idx="22">
                  <c:v>6.8489090909090913E-3</c:v>
                </c:pt>
                <c:pt idx="23">
                  <c:v>3.7940000000000005E-3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7A-42E7-B315-06073831A263}"/>
            </c:ext>
          </c:extLst>
        </c:ser>
        <c:ser>
          <c:idx val="2"/>
          <c:order val="2"/>
          <c:tx>
            <c:strRef>
              <c:f>'PCS 25'!$D$4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25'!$D$5:$D$28</c:f>
              <c:numCache>
                <c:formatCode>0.00%</c:formatCode>
                <c:ptCount val="24"/>
                <c:pt idx="0">
                  <c:v>5.1999999999999998E-3</c:v>
                </c:pt>
                <c:pt idx="1">
                  <c:v>3.3999999999999998E-3</c:v>
                </c:pt>
                <c:pt idx="2">
                  <c:v>2.8E-3</c:v>
                </c:pt>
                <c:pt idx="3">
                  <c:v>2.2000000000000001E-3</c:v>
                </c:pt>
                <c:pt idx="4">
                  <c:v>4.1000000000000003E-3</c:v>
                </c:pt>
                <c:pt idx="5">
                  <c:v>1.2E-2</c:v>
                </c:pt>
                <c:pt idx="6">
                  <c:v>3.5200000000000002E-2</c:v>
                </c:pt>
                <c:pt idx="7">
                  <c:v>5.8900000000000001E-2</c:v>
                </c:pt>
                <c:pt idx="8">
                  <c:v>6.2E-2</c:v>
                </c:pt>
                <c:pt idx="9">
                  <c:v>5.8799999999999998E-2</c:v>
                </c:pt>
                <c:pt idx="10">
                  <c:v>6.0999999999999999E-2</c:v>
                </c:pt>
                <c:pt idx="11">
                  <c:v>6.4299999999999996E-2</c:v>
                </c:pt>
                <c:pt idx="12">
                  <c:v>6.7699999999999996E-2</c:v>
                </c:pt>
                <c:pt idx="13">
                  <c:v>6.8099999999999994E-2</c:v>
                </c:pt>
                <c:pt idx="14">
                  <c:v>7.0499999999999993E-2</c:v>
                </c:pt>
                <c:pt idx="15">
                  <c:v>7.4499999999999997E-2</c:v>
                </c:pt>
                <c:pt idx="16">
                  <c:v>7.9200000000000007E-2</c:v>
                </c:pt>
                <c:pt idx="17">
                  <c:v>7.9600000000000004E-2</c:v>
                </c:pt>
                <c:pt idx="18">
                  <c:v>6.0900000000000003E-2</c:v>
                </c:pt>
                <c:pt idx="19">
                  <c:v>4.2299999999999997E-2</c:v>
                </c:pt>
                <c:pt idx="20">
                  <c:v>3.2300000000000002E-2</c:v>
                </c:pt>
                <c:pt idx="21">
                  <c:v>2.6100000000000002E-2</c:v>
                </c:pt>
                <c:pt idx="22">
                  <c:v>1.8700000000000001E-2</c:v>
                </c:pt>
                <c:pt idx="23">
                  <c:v>1.0200000000000001E-2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37A-42E7-B315-06073831A2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606014873140857"/>
          <c:y val="6.86596257379090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8F1-4129-B404-6AE8D50BB371}"/>
            </c:ext>
          </c:extLst>
        </c:ser>
        <c:ser>
          <c:idx val="1"/>
          <c:order val="1"/>
          <c:tx>
            <c:strRef>
              <c:f>'PCS 25'!$H$4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25'!$H$5:$H$16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1.1200000000000001</c:v>
                </c:pt>
                <c:pt idx="2">
                  <c:v>1.1100000000000001</c:v>
                </c:pt>
                <c:pt idx="3">
                  <c:v>1.04</c:v>
                </c:pt>
                <c:pt idx="4">
                  <c:v>0.95</c:v>
                </c:pt>
                <c:pt idx="5">
                  <c:v>0.9</c:v>
                </c:pt>
                <c:pt idx="6">
                  <c:v>0.87</c:v>
                </c:pt>
                <c:pt idx="7">
                  <c:v>0.94</c:v>
                </c:pt>
                <c:pt idx="8">
                  <c:v>0.92</c:v>
                </c:pt>
                <c:pt idx="9">
                  <c:v>1.0900000000000001</c:v>
                </c:pt>
                <c:pt idx="10">
                  <c:v>1.03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1-4129-B404-6AE8D50BB3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27'!$B$4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27'!$B$5:$B$28</c:f>
              <c:numCache>
                <c:formatCode>0.00%</c:formatCode>
                <c:ptCount val="24"/>
                <c:pt idx="0">
                  <c:v>1.4499999999999999E-3</c:v>
                </c:pt>
                <c:pt idx="1">
                  <c:v>7.5000000000000002E-4</c:v>
                </c:pt>
                <c:pt idx="2">
                  <c:v>5.0000000000000001E-4</c:v>
                </c:pt>
                <c:pt idx="3">
                  <c:v>6.9999999999999999E-4</c:v>
                </c:pt>
                <c:pt idx="4">
                  <c:v>1.8E-3</c:v>
                </c:pt>
                <c:pt idx="5">
                  <c:v>5.0000000000000001E-3</c:v>
                </c:pt>
                <c:pt idx="6">
                  <c:v>1.12E-2</c:v>
                </c:pt>
                <c:pt idx="7">
                  <c:v>1.9349999999999999E-2</c:v>
                </c:pt>
                <c:pt idx="8">
                  <c:v>3.1649999999999998E-2</c:v>
                </c:pt>
                <c:pt idx="9">
                  <c:v>3.9E-2</c:v>
                </c:pt>
                <c:pt idx="10">
                  <c:v>4.1549999999999997E-2</c:v>
                </c:pt>
                <c:pt idx="11">
                  <c:v>4.2200000000000001E-2</c:v>
                </c:pt>
                <c:pt idx="12">
                  <c:v>4.3299999999999998E-2</c:v>
                </c:pt>
                <c:pt idx="13">
                  <c:v>4.2299999999999997E-2</c:v>
                </c:pt>
                <c:pt idx="14">
                  <c:v>4.0750000000000001E-2</c:v>
                </c:pt>
                <c:pt idx="15">
                  <c:v>4.0399999999999998E-2</c:v>
                </c:pt>
                <c:pt idx="16">
                  <c:v>3.7150000000000002E-2</c:v>
                </c:pt>
                <c:pt idx="17">
                  <c:v>3.5049999999999998E-2</c:v>
                </c:pt>
                <c:pt idx="18">
                  <c:v>2.4E-2</c:v>
                </c:pt>
                <c:pt idx="19">
                  <c:v>1.6449999999999999E-2</c:v>
                </c:pt>
                <c:pt idx="20">
                  <c:v>1.14E-2</c:v>
                </c:pt>
                <c:pt idx="21">
                  <c:v>7.1500000000000001E-3</c:v>
                </c:pt>
                <c:pt idx="22">
                  <c:v>4.4999999999999997E-3</c:v>
                </c:pt>
                <c:pt idx="23">
                  <c:v>2.4499999999999999E-3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CD8-4A62-89E3-EB85CB372C14}"/>
            </c:ext>
          </c:extLst>
        </c:ser>
        <c:ser>
          <c:idx val="1"/>
          <c:order val="1"/>
          <c:tx>
            <c:strRef>
              <c:f>'PCS 27'!$C$4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27'!$C$5:$C$28</c:f>
              <c:numCache>
                <c:formatCode>0.00%</c:formatCode>
                <c:ptCount val="24"/>
                <c:pt idx="0">
                  <c:v>1.5E-3</c:v>
                </c:pt>
                <c:pt idx="1">
                  <c:v>8.0000000000000004E-4</c:v>
                </c:pt>
                <c:pt idx="2">
                  <c:v>5.9999999999999995E-4</c:v>
                </c:pt>
                <c:pt idx="3">
                  <c:v>4.4999999999999999E-4</c:v>
                </c:pt>
                <c:pt idx="4">
                  <c:v>6.4999999999999997E-4</c:v>
                </c:pt>
                <c:pt idx="5">
                  <c:v>2.2499999999999998E-3</c:v>
                </c:pt>
                <c:pt idx="6">
                  <c:v>6.7999999999999996E-3</c:v>
                </c:pt>
                <c:pt idx="7">
                  <c:v>1.745E-2</c:v>
                </c:pt>
                <c:pt idx="8">
                  <c:v>2.76E-2</c:v>
                </c:pt>
                <c:pt idx="9">
                  <c:v>3.5099999999999999E-2</c:v>
                </c:pt>
                <c:pt idx="10">
                  <c:v>3.9899999999999998E-2</c:v>
                </c:pt>
                <c:pt idx="11">
                  <c:v>4.5100000000000001E-2</c:v>
                </c:pt>
                <c:pt idx="12">
                  <c:v>4.6949999999999999E-2</c:v>
                </c:pt>
                <c:pt idx="13">
                  <c:v>4.5150000000000003E-2</c:v>
                </c:pt>
                <c:pt idx="14">
                  <c:v>4.2900000000000001E-2</c:v>
                </c:pt>
                <c:pt idx="15">
                  <c:v>4.165E-2</c:v>
                </c:pt>
                <c:pt idx="16">
                  <c:v>3.8100000000000002E-2</c:v>
                </c:pt>
                <c:pt idx="17">
                  <c:v>3.3750000000000002E-2</c:v>
                </c:pt>
                <c:pt idx="18">
                  <c:v>2.5700000000000001E-2</c:v>
                </c:pt>
                <c:pt idx="19">
                  <c:v>1.8100000000000002E-2</c:v>
                </c:pt>
                <c:pt idx="20">
                  <c:v>1.345E-2</c:v>
                </c:pt>
                <c:pt idx="21">
                  <c:v>8.6E-3</c:v>
                </c:pt>
                <c:pt idx="22">
                  <c:v>4.8500000000000001E-3</c:v>
                </c:pt>
                <c:pt idx="23">
                  <c:v>2.5999999999999999E-3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CD8-4A62-89E3-EB85CB372C14}"/>
            </c:ext>
          </c:extLst>
        </c:ser>
        <c:ser>
          <c:idx val="2"/>
          <c:order val="2"/>
          <c:tx>
            <c:strRef>
              <c:f>'PCS 27'!$D$4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27'!$D$5:$D$28</c:f>
              <c:numCache>
                <c:formatCode>0.00%</c:formatCode>
                <c:ptCount val="24"/>
                <c:pt idx="0">
                  <c:v>2.8999999999999998E-3</c:v>
                </c:pt>
                <c:pt idx="1">
                  <c:v>1.6000000000000001E-3</c:v>
                </c:pt>
                <c:pt idx="2">
                  <c:v>1.1000000000000001E-3</c:v>
                </c:pt>
                <c:pt idx="3">
                  <c:v>1.1999999999999999E-3</c:v>
                </c:pt>
                <c:pt idx="4">
                  <c:v>2.3999999999999998E-3</c:v>
                </c:pt>
                <c:pt idx="5">
                  <c:v>7.1999999999999998E-3</c:v>
                </c:pt>
                <c:pt idx="6">
                  <c:v>1.7999999999999999E-2</c:v>
                </c:pt>
                <c:pt idx="7">
                  <c:v>3.6799999999999999E-2</c:v>
                </c:pt>
                <c:pt idx="8">
                  <c:v>5.9200000000000003E-2</c:v>
                </c:pt>
                <c:pt idx="9">
                  <c:v>7.4099999999999999E-2</c:v>
                </c:pt>
                <c:pt idx="10">
                  <c:v>8.1500000000000003E-2</c:v>
                </c:pt>
                <c:pt idx="11">
                  <c:v>8.7300000000000003E-2</c:v>
                </c:pt>
                <c:pt idx="12">
                  <c:v>9.0300000000000005E-2</c:v>
                </c:pt>
                <c:pt idx="13">
                  <c:v>8.7499999999999994E-2</c:v>
                </c:pt>
                <c:pt idx="14">
                  <c:v>8.3699999999999997E-2</c:v>
                </c:pt>
                <c:pt idx="15">
                  <c:v>8.2000000000000003E-2</c:v>
                </c:pt>
                <c:pt idx="16">
                  <c:v>7.5300000000000006E-2</c:v>
                </c:pt>
                <c:pt idx="17">
                  <c:v>6.88E-2</c:v>
                </c:pt>
                <c:pt idx="18">
                  <c:v>4.9700000000000001E-2</c:v>
                </c:pt>
                <c:pt idx="19">
                  <c:v>3.4599999999999999E-2</c:v>
                </c:pt>
                <c:pt idx="20">
                  <c:v>2.4899999999999999E-2</c:v>
                </c:pt>
                <c:pt idx="21">
                  <c:v>1.5699999999999999E-2</c:v>
                </c:pt>
                <c:pt idx="22">
                  <c:v>9.4000000000000004E-3</c:v>
                </c:pt>
                <c:pt idx="23">
                  <c:v>5.0000000000000001E-3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CD8-4A62-89E3-EB85CB372C1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617994362614325"/>
          <c:y val="6.410900002687378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568-42AD-BF6A-3847B2A7E5B7}"/>
            </c:ext>
          </c:extLst>
        </c:ser>
        <c:ser>
          <c:idx val="1"/>
          <c:order val="1"/>
          <c:tx>
            <c:strRef>
              <c:f>'PCS 27'!$H$4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27'!$H$5:$H$16</c:f>
              <c:numCache>
                <c:formatCode>General</c:formatCode>
                <c:ptCount val="12"/>
                <c:pt idx="0">
                  <c:v>1.22</c:v>
                </c:pt>
                <c:pt idx="1">
                  <c:v>1.36</c:v>
                </c:pt>
                <c:pt idx="2">
                  <c:v>1.33</c:v>
                </c:pt>
                <c:pt idx="3">
                  <c:v>1.1399999999999999</c:v>
                </c:pt>
                <c:pt idx="4">
                  <c:v>0.9</c:v>
                </c:pt>
                <c:pt idx="5">
                  <c:v>0.81</c:v>
                </c:pt>
                <c:pt idx="6">
                  <c:v>0.8</c:v>
                </c:pt>
                <c:pt idx="7">
                  <c:v>0.77</c:v>
                </c:pt>
                <c:pt idx="8">
                  <c:v>0.74</c:v>
                </c:pt>
                <c:pt idx="9">
                  <c:v>0.9</c:v>
                </c:pt>
                <c:pt idx="10">
                  <c:v>1.02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68-42AD-BF6A-3847B2A7E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28'!$B$4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28'!$B$5:$B$28</c:f>
              <c:numCache>
                <c:formatCode>0.00%</c:formatCode>
                <c:ptCount val="24"/>
                <c:pt idx="0">
                  <c:v>4.1383275261324048E-3</c:v>
                </c:pt>
                <c:pt idx="1">
                  <c:v>2.8334494773519163E-3</c:v>
                </c:pt>
                <c:pt idx="2">
                  <c:v>2.4606271777003487E-3</c:v>
                </c:pt>
                <c:pt idx="3">
                  <c:v>1.7522648083623694E-3</c:v>
                </c:pt>
                <c:pt idx="4">
                  <c:v>1.7149825783972126E-3</c:v>
                </c:pt>
                <c:pt idx="5">
                  <c:v>3.9891986062717769E-3</c:v>
                </c:pt>
                <c:pt idx="6">
                  <c:v>9.2087108013937293E-3</c:v>
                </c:pt>
                <c:pt idx="7">
                  <c:v>1.3533449477351914E-2</c:v>
                </c:pt>
                <c:pt idx="8">
                  <c:v>1.5397560975609757E-2</c:v>
                </c:pt>
                <c:pt idx="9">
                  <c:v>1.7858188153310105E-2</c:v>
                </c:pt>
                <c:pt idx="10">
                  <c:v>1.9983275261324041E-2</c:v>
                </c:pt>
                <c:pt idx="11">
                  <c:v>2.2630313588850176E-2</c:v>
                </c:pt>
                <c:pt idx="12">
                  <c:v>2.5873867595818816E-2</c:v>
                </c:pt>
                <c:pt idx="13">
                  <c:v>2.6619512195121951E-2</c:v>
                </c:pt>
                <c:pt idx="14">
                  <c:v>2.7327874564459932E-2</c:v>
                </c:pt>
                <c:pt idx="15">
                  <c:v>2.8446341463414637E-2</c:v>
                </c:pt>
                <c:pt idx="16">
                  <c:v>3.060871080139373E-2</c:v>
                </c:pt>
                <c:pt idx="17">
                  <c:v>3.2025435540069688E-2</c:v>
                </c:pt>
                <c:pt idx="18">
                  <c:v>2.5575609756097559E-2</c:v>
                </c:pt>
                <c:pt idx="19">
                  <c:v>1.9498606271777005E-2</c:v>
                </c:pt>
                <c:pt idx="20">
                  <c:v>1.4540069686411149E-2</c:v>
                </c:pt>
                <c:pt idx="21">
                  <c:v>1.1594773519163763E-2</c:v>
                </c:pt>
                <c:pt idx="22">
                  <c:v>8.7613240418118465E-3</c:v>
                </c:pt>
                <c:pt idx="23">
                  <c:v>6.4125435540069685E-3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E1A-4B18-959A-CDF10310DCE7}"/>
            </c:ext>
          </c:extLst>
        </c:ser>
        <c:ser>
          <c:idx val="1"/>
          <c:order val="1"/>
          <c:tx>
            <c:strRef>
              <c:f>'PCS 28'!$C$4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28'!$C$5:$C$28</c:f>
              <c:numCache>
                <c:formatCode>0.00%</c:formatCode>
                <c:ptCount val="24"/>
                <c:pt idx="0">
                  <c:v>4.9547038327526138E-3</c:v>
                </c:pt>
                <c:pt idx="1">
                  <c:v>3.5121951219512196E-3</c:v>
                </c:pt>
                <c:pt idx="2">
                  <c:v>3.7630662020905923E-3</c:v>
                </c:pt>
                <c:pt idx="3">
                  <c:v>2.6341463414634144E-3</c:v>
                </c:pt>
                <c:pt idx="4">
                  <c:v>3.7630662020905923E-3</c:v>
                </c:pt>
                <c:pt idx="5">
                  <c:v>8.6550522648083626E-3</c:v>
                </c:pt>
                <c:pt idx="6">
                  <c:v>2.4334494773519164E-2</c:v>
                </c:pt>
                <c:pt idx="7">
                  <c:v>4.3087108013937281E-2</c:v>
                </c:pt>
                <c:pt idx="8">
                  <c:v>4.5282229965156788E-2</c:v>
                </c:pt>
                <c:pt idx="9">
                  <c:v>3.9574912891986058E-2</c:v>
                </c:pt>
                <c:pt idx="10">
                  <c:v>3.9386759581881529E-2</c:v>
                </c:pt>
                <c:pt idx="11">
                  <c:v>4.0891986062717767E-2</c:v>
                </c:pt>
                <c:pt idx="12">
                  <c:v>4.3839721254355403E-2</c:v>
                </c:pt>
                <c:pt idx="13">
                  <c:v>4.258536585365854E-2</c:v>
                </c:pt>
                <c:pt idx="14">
                  <c:v>4.2397212543554004E-2</c:v>
                </c:pt>
                <c:pt idx="15">
                  <c:v>4.227177700348432E-2</c:v>
                </c:pt>
                <c:pt idx="16">
                  <c:v>4.2961672473867597E-2</c:v>
                </c:pt>
                <c:pt idx="17">
                  <c:v>4.2209059233449475E-2</c:v>
                </c:pt>
                <c:pt idx="18">
                  <c:v>3.2174216027874562E-2</c:v>
                </c:pt>
                <c:pt idx="19">
                  <c:v>2.4836236933797912E-2</c:v>
                </c:pt>
                <c:pt idx="20">
                  <c:v>1.9254355400696865E-2</c:v>
                </c:pt>
                <c:pt idx="21">
                  <c:v>1.5491289198606272E-2</c:v>
                </c:pt>
                <c:pt idx="22">
                  <c:v>1.154006968641115E-2</c:v>
                </c:pt>
                <c:pt idx="23">
                  <c:v>7.7142857142857143E-3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E1A-4B18-959A-CDF10310DCE7}"/>
            </c:ext>
          </c:extLst>
        </c:ser>
        <c:ser>
          <c:idx val="2"/>
          <c:order val="2"/>
          <c:tx>
            <c:strRef>
              <c:f>'PCS 28'!$D$4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28'!$D$5:$D$28</c:f>
              <c:numCache>
                <c:formatCode>0.00%</c:formatCode>
                <c:ptCount val="24"/>
                <c:pt idx="0">
                  <c:v>9.1000000000000004E-3</c:v>
                </c:pt>
                <c:pt idx="1">
                  <c:v>6.3E-3</c:v>
                </c:pt>
                <c:pt idx="2">
                  <c:v>6.1999999999999998E-3</c:v>
                </c:pt>
                <c:pt idx="3">
                  <c:v>4.4000000000000003E-3</c:v>
                </c:pt>
                <c:pt idx="4">
                  <c:v>5.4999999999999997E-3</c:v>
                </c:pt>
                <c:pt idx="5">
                  <c:v>1.26E-2</c:v>
                </c:pt>
                <c:pt idx="6">
                  <c:v>3.3500000000000002E-2</c:v>
                </c:pt>
                <c:pt idx="7">
                  <c:v>5.6599999999999998E-2</c:v>
                </c:pt>
                <c:pt idx="8">
                  <c:v>6.0699999999999997E-2</c:v>
                </c:pt>
                <c:pt idx="9">
                  <c:v>5.7500000000000002E-2</c:v>
                </c:pt>
                <c:pt idx="10">
                  <c:v>5.9400000000000001E-2</c:v>
                </c:pt>
                <c:pt idx="11">
                  <c:v>6.3500000000000001E-2</c:v>
                </c:pt>
                <c:pt idx="12">
                  <c:v>6.9699999999999998E-2</c:v>
                </c:pt>
                <c:pt idx="13">
                  <c:v>6.9199999999999998E-2</c:v>
                </c:pt>
                <c:pt idx="14">
                  <c:v>6.9699999999999998E-2</c:v>
                </c:pt>
                <c:pt idx="15">
                  <c:v>7.0699999999999999E-2</c:v>
                </c:pt>
                <c:pt idx="16">
                  <c:v>7.3599999999999999E-2</c:v>
                </c:pt>
                <c:pt idx="17">
                  <c:v>7.4300000000000005E-2</c:v>
                </c:pt>
                <c:pt idx="18">
                  <c:v>5.7799999999999997E-2</c:v>
                </c:pt>
                <c:pt idx="19">
                  <c:v>4.4299999999999999E-2</c:v>
                </c:pt>
                <c:pt idx="20">
                  <c:v>3.3799999999999997E-2</c:v>
                </c:pt>
                <c:pt idx="21">
                  <c:v>2.7099999999999999E-2</c:v>
                </c:pt>
                <c:pt idx="22">
                  <c:v>2.0299999999999999E-2</c:v>
                </c:pt>
                <c:pt idx="23">
                  <c:v>1.41E-2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E1A-4B18-959A-CDF10310DC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169445418512969"/>
          <c:y val="7.41637295338082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FF8-484D-86C2-B17E7B392663}"/>
            </c:ext>
          </c:extLst>
        </c:ser>
        <c:ser>
          <c:idx val="1"/>
          <c:order val="1"/>
          <c:tx>
            <c:strRef>
              <c:f>'PCS 28'!$H$4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28'!$H$5:$H$16</c:f>
              <c:numCache>
                <c:formatCode>#,##0.00</c:formatCode>
                <c:ptCount val="12"/>
                <c:pt idx="0">
                  <c:v>0.95</c:v>
                </c:pt>
                <c:pt idx="1">
                  <c:v>1.05</c:v>
                </c:pt>
                <c:pt idx="2">
                  <c:v>1.07</c:v>
                </c:pt>
                <c:pt idx="3">
                  <c:v>1.04</c:v>
                </c:pt>
                <c:pt idx="4">
                  <c:v>0.99</c:v>
                </c:pt>
                <c:pt idx="5">
                  <c:v>0.98</c:v>
                </c:pt>
                <c:pt idx="6">
                  <c:v>0.96</c:v>
                </c:pt>
                <c:pt idx="7">
                  <c:v>1.01</c:v>
                </c:pt>
                <c:pt idx="8">
                  <c:v>0.9</c:v>
                </c:pt>
                <c:pt idx="9">
                  <c:v>0.99</c:v>
                </c:pt>
                <c:pt idx="10">
                  <c:v>1.03</c:v>
                </c:pt>
                <c:pt idx="11">
                  <c:v>1.05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FF8-484D-86C2-B17E7B3926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#,##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29'!$B$4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29'!$B$5:$B$28</c:f>
              <c:numCache>
                <c:formatCode>0.00%</c:formatCode>
                <c:ptCount val="24"/>
                <c:pt idx="0">
                  <c:v>3.0295302013422817E-3</c:v>
                </c:pt>
                <c:pt idx="1">
                  <c:v>1.8375838926174498E-3</c:v>
                </c:pt>
                <c:pt idx="2">
                  <c:v>1.4402684563758388E-3</c:v>
                </c:pt>
                <c:pt idx="3">
                  <c:v>1.0926174496644295E-3</c:v>
                </c:pt>
                <c:pt idx="4">
                  <c:v>1.9369127516778524E-3</c:v>
                </c:pt>
                <c:pt idx="5">
                  <c:v>5.2147651006711412E-3</c:v>
                </c:pt>
                <c:pt idx="6">
                  <c:v>1.4253691275167785E-2</c:v>
                </c:pt>
                <c:pt idx="7">
                  <c:v>2.8606711409395975E-2</c:v>
                </c:pt>
                <c:pt idx="8">
                  <c:v>2.885503355704698E-2</c:v>
                </c:pt>
                <c:pt idx="9">
                  <c:v>2.7663087248322147E-2</c:v>
                </c:pt>
                <c:pt idx="10">
                  <c:v>2.9897986577181207E-2</c:v>
                </c:pt>
                <c:pt idx="11">
                  <c:v>3.2281879194630873E-2</c:v>
                </c:pt>
                <c:pt idx="12">
                  <c:v>3.4367785234899327E-2</c:v>
                </c:pt>
                <c:pt idx="13">
                  <c:v>3.5212080536912757E-2</c:v>
                </c:pt>
                <c:pt idx="14">
                  <c:v>3.4963758389261745E-2</c:v>
                </c:pt>
                <c:pt idx="15">
                  <c:v>3.6900671140939603E-2</c:v>
                </c:pt>
                <c:pt idx="16">
                  <c:v>3.968187919463087E-2</c:v>
                </c:pt>
                <c:pt idx="17">
                  <c:v>3.9830872483221473E-2</c:v>
                </c:pt>
                <c:pt idx="18">
                  <c:v>3.2281879194630873E-2</c:v>
                </c:pt>
                <c:pt idx="19">
                  <c:v>2.2795973154362419E-2</c:v>
                </c:pt>
                <c:pt idx="20">
                  <c:v>1.6786577181208052E-2</c:v>
                </c:pt>
                <c:pt idx="21">
                  <c:v>1.2664429530201341E-2</c:v>
                </c:pt>
                <c:pt idx="22">
                  <c:v>9.287248322147652E-3</c:v>
                </c:pt>
                <c:pt idx="23">
                  <c:v>5.7610738255033551E-3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57F-4DBB-ADD6-38998D84A82A}"/>
            </c:ext>
          </c:extLst>
        </c:ser>
        <c:ser>
          <c:idx val="1"/>
          <c:order val="1"/>
          <c:tx>
            <c:strRef>
              <c:f>'PCS 29'!$C$4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29'!$C$5:$C$28</c:f>
              <c:numCache>
                <c:formatCode>0.00%</c:formatCode>
                <c:ptCount val="24"/>
                <c:pt idx="0">
                  <c:v>3.3724832214765102E-3</c:v>
                </c:pt>
                <c:pt idx="1">
                  <c:v>2.5167785234899327E-3</c:v>
                </c:pt>
                <c:pt idx="2">
                  <c:v>2.0134228187919465E-3</c:v>
                </c:pt>
                <c:pt idx="3">
                  <c:v>1.2583892617449664E-3</c:v>
                </c:pt>
                <c:pt idx="4">
                  <c:v>1.9630872483221476E-3</c:v>
                </c:pt>
                <c:pt idx="5">
                  <c:v>5.6879194630872487E-3</c:v>
                </c:pt>
                <c:pt idx="6">
                  <c:v>1.9681208053691276E-2</c:v>
                </c:pt>
                <c:pt idx="7">
                  <c:v>3.2416107382550338E-2</c:v>
                </c:pt>
                <c:pt idx="8">
                  <c:v>3.3523489932885911E-2</c:v>
                </c:pt>
                <c:pt idx="9">
                  <c:v>3.0553691275167785E-2</c:v>
                </c:pt>
                <c:pt idx="10">
                  <c:v>3.0604026845637584E-2</c:v>
                </c:pt>
                <c:pt idx="11">
                  <c:v>3.2214765100671144E-2</c:v>
                </c:pt>
                <c:pt idx="12">
                  <c:v>3.4026845637583888E-2</c:v>
                </c:pt>
                <c:pt idx="13">
                  <c:v>3.3372483221476512E-2</c:v>
                </c:pt>
                <c:pt idx="14">
                  <c:v>3.4379194630872481E-2</c:v>
                </c:pt>
                <c:pt idx="15">
                  <c:v>3.5083892617449666E-2</c:v>
                </c:pt>
                <c:pt idx="16">
                  <c:v>3.8154362416107382E-2</c:v>
                </c:pt>
                <c:pt idx="17">
                  <c:v>3.931208053691275E-2</c:v>
                </c:pt>
                <c:pt idx="18">
                  <c:v>2.6879194630872485E-2</c:v>
                </c:pt>
                <c:pt idx="19">
                  <c:v>2.0486577181208054E-2</c:v>
                </c:pt>
                <c:pt idx="20">
                  <c:v>1.7114093959731545E-2</c:v>
                </c:pt>
                <c:pt idx="21">
                  <c:v>1.3842281879194632E-2</c:v>
                </c:pt>
                <c:pt idx="22">
                  <c:v>9.1610738255033554E-3</c:v>
                </c:pt>
                <c:pt idx="23">
                  <c:v>5.7382550335570472E-3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57F-4DBB-ADD6-38998D84A82A}"/>
            </c:ext>
          </c:extLst>
        </c:ser>
        <c:ser>
          <c:idx val="2"/>
          <c:order val="2"/>
          <c:tx>
            <c:strRef>
              <c:f>'PCS 29'!$D$4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29'!$D$5:$D$28</c:f>
              <c:numCache>
                <c:formatCode>0.00%</c:formatCode>
                <c:ptCount val="24"/>
                <c:pt idx="0">
                  <c:v>6.4000000000000003E-3</c:v>
                </c:pt>
                <c:pt idx="1">
                  <c:v>4.4000000000000003E-3</c:v>
                </c:pt>
                <c:pt idx="2">
                  <c:v>3.5000000000000001E-3</c:v>
                </c:pt>
                <c:pt idx="3">
                  <c:v>2.3999999999999998E-3</c:v>
                </c:pt>
                <c:pt idx="4">
                  <c:v>3.8999999999999998E-3</c:v>
                </c:pt>
                <c:pt idx="5">
                  <c:v>1.09E-2</c:v>
                </c:pt>
                <c:pt idx="6">
                  <c:v>3.4000000000000002E-2</c:v>
                </c:pt>
                <c:pt idx="7">
                  <c:v>6.1100000000000002E-2</c:v>
                </c:pt>
                <c:pt idx="8">
                  <c:v>6.25E-2</c:v>
                </c:pt>
                <c:pt idx="9">
                  <c:v>5.8299999999999998E-2</c:v>
                </c:pt>
                <c:pt idx="10">
                  <c:v>6.0499999999999998E-2</c:v>
                </c:pt>
                <c:pt idx="11">
                  <c:v>6.4500000000000002E-2</c:v>
                </c:pt>
                <c:pt idx="12">
                  <c:v>6.8500000000000005E-2</c:v>
                </c:pt>
                <c:pt idx="13">
                  <c:v>6.8599999999999994E-2</c:v>
                </c:pt>
                <c:pt idx="14">
                  <c:v>6.9400000000000003E-2</c:v>
                </c:pt>
                <c:pt idx="15">
                  <c:v>7.1900000000000006E-2</c:v>
                </c:pt>
                <c:pt idx="16">
                  <c:v>7.7700000000000005E-2</c:v>
                </c:pt>
                <c:pt idx="17">
                  <c:v>7.9100000000000004E-2</c:v>
                </c:pt>
                <c:pt idx="18">
                  <c:v>5.91E-2</c:v>
                </c:pt>
                <c:pt idx="19">
                  <c:v>4.3200000000000002E-2</c:v>
                </c:pt>
                <c:pt idx="20">
                  <c:v>3.39E-2</c:v>
                </c:pt>
                <c:pt idx="21">
                  <c:v>2.6499999999999999E-2</c:v>
                </c:pt>
                <c:pt idx="22">
                  <c:v>1.84E-2</c:v>
                </c:pt>
                <c:pt idx="23">
                  <c:v>1.15E-2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57F-4DBB-ADD6-38998D84A8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3'!$B$5:$B$28</c:f>
              <c:numCache>
                <c:formatCode>0.00%</c:formatCode>
                <c:ptCount val="24"/>
                <c:pt idx="0">
                  <c:v>2.6669902912621361E-3</c:v>
                </c:pt>
                <c:pt idx="1">
                  <c:v>1.5611650485436892E-3</c:v>
                </c:pt>
                <c:pt idx="2">
                  <c:v>9.1067961165048554E-4</c:v>
                </c:pt>
                <c:pt idx="3">
                  <c:v>9.7572815533980594E-4</c:v>
                </c:pt>
                <c:pt idx="4">
                  <c:v>2.1466019417475729E-3</c:v>
                </c:pt>
                <c:pt idx="5">
                  <c:v>5.9844660194174754E-3</c:v>
                </c:pt>
                <c:pt idx="6">
                  <c:v>1.7758252427184467E-2</c:v>
                </c:pt>
                <c:pt idx="7">
                  <c:v>2.9597087378640773E-2</c:v>
                </c:pt>
                <c:pt idx="8">
                  <c:v>3.6557281553398061E-2</c:v>
                </c:pt>
                <c:pt idx="9">
                  <c:v>4.4883495145631072E-2</c:v>
                </c:pt>
                <c:pt idx="10">
                  <c:v>5.0477669902912616E-2</c:v>
                </c:pt>
                <c:pt idx="11">
                  <c:v>5.0933009708737868E-2</c:v>
                </c:pt>
                <c:pt idx="12">
                  <c:v>5.0607766990291264E-2</c:v>
                </c:pt>
                <c:pt idx="13">
                  <c:v>5.0542718446601943E-2</c:v>
                </c:pt>
                <c:pt idx="14">
                  <c:v>4.9111650485436892E-2</c:v>
                </c:pt>
                <c:pt idx="15">
                  <c:v>4.9827184466019421E-2</c:v>
                </c:pt>
                <c:pt idx="16">
                  <c:v>4.9436893203883496E-2</c:v>
                </c:pt>
                <c:pt idx="17">
                  <c:v>4.846116504854369E-2</c:v>
                </c:pt>
                <c:pt idx="18">
                  <c:v>3.9939805825242716E-2</c:v>
                </c:pt>
                <c:pt idx="19">
                  <c:v>2.4913592233009711E-2</c:v>
                </c:pt>
                <c:pt idx="20">
                  <c:v>1.7433009708737863E-2</c:v>
                </c:pt>
                <c:pt idx="21">
                  <c:v>1.3139805825242719E-2</c:v>
                </c:pt>
                <c:pt idx="22">
                  <c:v>8.0660194174757283E-3</c:v>
                </c:pt>
                <c:pt idx="23">
                  <c:v>4.6834951456310682E-3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41-4890-A1DC-E4F378C2D9BF}"/>
            </c:ext>
          </c:extLst>
        </c:ser>
        <c:ser>
          <c:idx val="1"/>
          <c:order val="1"/>
          <c:tx>
            <c:strRef>
              <c:f>'PCS 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3'!$C$5:$C$28</c:f>
              <c:numCache>
                <c:formatCode>0.00%</c:formatCode>
                <c:ptCount val="24"/>
                <c:pt idx="0">
                  <c:v>1.9572815533980582E-3</c:v>
                </c:pt>
                <c:pt idx="1">
                  <c:v>1.1184466019417477E-3</c:v>
                </c:pt>
                <c:pt idx="2">
                  <c:v>6.990291262135923E-4</c:v>
                </c:pt>
                <c:pt idx="3">
                  <c:v>5.242718446601942E-4</c:v>
                </c:pt>
                <c:pt idx="4">
                  <c:v>5.9417475728155327E-4</c:v>
                </c:pt>
                <c:pt idx="5">
                  <c:v>2.0271844660194175E-3</c:v>
                </c:pt>
                <c:pt idx="6">
                  <c:v>7.3048543689320381E-3</c:v>
                </c:pt>
                <c:pt idx="7">
                  <c:v>1.4749514563106797E-2</c:v>
                </c:pt>
                <c:pt idx="8">
                  <c:v>1.9153398058252426E-2</c:v>
                </c:pt>
                <c:pt idx="9">
                  <c:v>2.0796116504854367E-2</c:v>
                </c:pt>
                <c:pt idx="10">
                  <c:v>2.3033009708737864E-2</c:v>
                </c:pt>
                <c:pt idx="11">
                  <c:v>2.5304854368932043E-2</c:v>
                </c:pt>
                <c:pt idx="12">
                  <c:v>2.7157281553398062E-2</c:v>
                </c:pt>
                <c:pt idx="13">
                  <c:v>2.7996116504854372E-2</c:v>
                </c:pt>
                <c:pt idx="14">
                  <c:v>2.8345631067961168E-2</c:v>
                </c:pt>
                <c:pt idx="15">
                  <c:v>2.7856310679611647E-2</c:v>
                </c:pt>
                <c:pt idx="16">
                  <c:v>2.6912621359223302E-2</c:v>
                </c:pt>
                <c:pt idx="17">
                  <c:v>2.5479611650485436E-2</c:v>
                </c:pt>
                <c:pt idx="18">
                  <c:v>2.1914563106796119E-2</c:v>
                </c:pt>
                <c:pt idx="19">
                  <c:v>1.6427184466019415E-2</c:v>
                </c:pt>
                <c:pt idx="20">
                  <c:v>1.2163106796116504E-2</c:v>
                </c:pt>
                <c:pt idx="21">
                  <c:v>8.807766990291262E-3</c:v>
                </c:pt>
                <c:pt idx="22">
                  <c:v>5.7669902912621364E-3</c:v>
                </c:pt>
                <c:pt idx="23">
                  <c:v>3.3902912621359225E-3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41-4890-A1DC-E4F378C2D9BF}"/>
            </c:ext>
          </c:extLst>
        </c:ser>
        <c:ser>
          <c:idx val="2"/>
          <c:order val="2"/>
          <c:tx>
            <c:strRef>
              <c:f>'PCS 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3'!$D$5:$D$28</c:f>
              <c:numCache>
                <c:formatCode>0.00%</c:formatCode>
                <c:ptCount val="24"/>
                <c:pt idx="0">
                  <c:v>4.5999999999999999E-3</c:v>
                </c:pt>
                <c:pt idx="1">
                  <c:v>2.7000000000000001E-3</c:v>
                </c:pt>
                <c:pt idx="2">
                  <c:v>1.6000000000000001E-3</c:v>
                </c:pt>
                <c:pt idx="3">
                  <c:v>1.5E-3</c:v>
                </c:pt>
                <c:pt idx="4">
                  <c:v>2.7000000000000001E-3</c:v>
                </c:pt>
                <c:pt idx="5">
                  <c:v>8.0000000000000002E-3</c:v>
                </c:pt>
                <c:pt idx="6">
                  <c:v>2.5000000000000001E-2</c:v>
                </c:pt>
                <c:pt idx="7">
                  <c:v>4.4400000000000002E-2</c:v>
                </c:pt>
                <c:pt idx="8">
                  <c:v>5.57E-2</c:v>
                </c:pt>
                <c:pt idx="9">
                  <c:v>6.5699999999999995E-2</c:v>
                </c:pt>
                <c:pt idx="10">
                  <c:v>7.3499999999999996E-2</c:v>
                </c:pt>
                <c:pt idx="11">
                  <c:v>7.6200000000000004E-2</c:v>
                </c:pt>
                <c:pt idx="12">
                  <c:v>7.7700000000000005E-2</c:v>
                </c:pt>
                <c:pt idx="13">
                  <c:v>7.8600000000000003E-2</c:v>
                </c:pt>
                <c:pt idx="14">
                  <c:v>7.7399999999999997E-2</c:v>
                </c:pt>
                <c:pt idx="15">
                  <c:v>7.7700000000000005E-2</c:v>
                </c:pt>
                <c:pt idx="16">
                  <c:v>7.6399999999999996E-2</c:v>
                </c:pt>
                <c:pt idx="17">
                  <c:v>7.3899999999999993E-2</c:v>
                </c:pt>
                <c:pt idx="18">
                  <c:v>6.1800000000000001E-2</c:v>
                </c:pt>
                <c:pt idx="19">
                  <c:v>4.1300000000000003E-2</c:v>
                </c:pt>
                <c:pt idx="20">
                  <c:v>2.9600000000000001E-2</c:v>
                </c:pt>
                <c:pt idx="21">
                  <c:v>2.1999999999999999E-2</c:v>
                </c:pt>
                <c:pt idx="22">
                  <c:v>1.38E-2</c:v>
                </c:pt>
                <c:pt idx="23">
                  <c:v>8.0999999999999996E-3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41-4890-A1DC-E4F378C2D9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9894958556376"/>
          <c:y val="7.839653376661251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29'!$G$4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29'!$F$5:$F$16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83E-426B-8FEC-DDC0A542D14C}"/>
            </c:ext>
          </c:extLst>
        </c:ser>
        <c:ser>
          <c:idx val="1"/>
          <c:order val="1"/>
          <c:tx>
            <c:strRef>
              <c:f>'PCS 29'!$H$4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29'!$F$5:$F$16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29'!$H$5:$H$16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1.02</c:v>
                </c:pt>
                <c:pt idx="2">
                  <c:v>1.08</c:v>
                </c:pt>
                <c:pt idx="3">
                  <c:v>1.1200000000000001</c:v>
                </c:pt>
                <c:pt idx="4">
                  <c:v>1.05</c:v>
                </c:pt>
                <c:pt idx="5">
                  <c:v>0.93</c:v>
                </c:pt>
                <c:pt idx="6">
                  <c:v>0.93</c:v>
                </c:pt>
                <c:pt idx="8">
                  <c:v>0.71</c:v>
                </c:pt>
                <c:pt idx="9">
                  <c:v>0.99</c:v>
                </c:pt>
                <c:pt idx="10">
                  <c:v>0.98</c:v>
                </c:pt>
                <c:pt idx="11">
                  <c:v>1.01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83E-426B-8FEC-DDC0A542D1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>
        <c:manualLayout>
          <c:layoutTarget val="inner"/>
          <c:xMode val="edge"/>
          <c:yMode val="edge"/>
          <c:x val="0.12327077805588081"/>
          <c:y val="0.19342752650641429"/>
          <c:w val="0.8280101071949908"/>
          <c:h val="0.59043789147962145"/>
        </c:manualLayout>
      </c:layout>
      <c:lineChart>
        <c:grouping val="standard"/>
        <c:varyColors val="0"/>
        <c:ser>
          <c:idx val="0"/>
          <c:order val="0"/>
          <c:tx>
            <c:strRef>
              <c:f>'PCS 30'!$B$4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30'!$B$5:$B$28</c:f>
              <c:numCache>
                <c:formatCode>0.00%</c:formatCode>
                <c:ptCount val="24"/>
                <c:pt idx="0">
                  <c:v>4.2155870445344133E-3</c:v>
                </c:pt>
                <c:pt idx="1">
                  <c:v>2.4301619433198382E-3</c:v>
                </c:pt>
                <c:pt idx="2">
                  <c:v>1.7358299595141701E-3</c:v>
                </c:pt>
                <c:pt idx="3">
                  <c:v>1.6862348178137651E-3</c:v>
                </c:pt>
                <c:pt idx="4">
                  <c:v>2.3805668016194329E-3</c:v>
                </c:pt>
                <c:pt idx="5">
                  <c:v>4.3643724696356282E-3</c:v>
                </c:pt>
                <c:pt idx="6">
                  <c:v>9.9686234817813763E-3</c:v>
                </c:pt>
                <c:pt idx="7">
                  <c:v>2.0234817813765182E-2</c:v>
                </c:pt>
                <c:pt idx="8">
                  <c:v>2.7227732793522266E-2</c:v>
                </c:pt>
                <c:pt idx="9">
                  <c:v>2.7872469635627534E-2</c:v>
                </c:pt>
                <c:pt idx="10">
                  <c:v>2.8170040485829963E-2</c:v>
                </c:pt>
                <c:pt idx="11">
                  <c:v>3.0996963562753038E-2</c:v>
                </c:pt>
                <c:pt idx="12">
                  <c:v>3.3377530364372465E-2</c:v>
                </c:pt>
                <c:pt idx="13">
                  <c:v>3.5758097165991903E-2</c:v>
                </c:pt>
                <c:pt idx="14">
                  <c:v>3.6849190283400814E-2</c:v>
                </c:pt>
                <c:pt idx="15">
                  <c:v>3.7493927125506074E-2</c:v>
                </c:pt>
                <c:pt idx="16">
                  <c:v>3.7345141700404864E-2</c:v>
                </c:pt>
                <c:pt idx="17">
                  <c:v>3.6997975708502023E-2</c:v>
                </c:pt>
                <c:pt idx="18">
                  <c:v>3.3774291497975707E-2</c:v>
                </c:pt>
                <c:pt idx="19">
                  <c:v>2.6830971659919028E-2</c:v>
                </c:pt>
                <c:pt idx="20">
                  <c:v>2.0631578947368421E-2</c:v>
                </c:pt>
                <c:pt idx="21">
                  <c:v>1.6267206477732794E-2</c:v>
                </c:pt>
                <c:pt idx="22">
                  <c:v>1.1754048582995951E-2</c:v>
                </c:pt>
                <c:pt idx="23">
                  <c:v>7.4888663967611338E-3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2D3-48EF-ABD8-3D63AFE6DB0B}"/>
            </c:ext>
          </c:extLst>
        </c:ser>
        <c:ser>
          <c:idx val="1"/>
          <c:order val="1"/>
          <c:tx>
            <c:strRef>
              <c:f>'PCS 30'!$C$4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30'!$C$5:$C$28</c:f>
              <c:numCache>
                <c:formatCode>0.00%</c:formatCode>
                <c:ptCount val="24"/>
                <c:pt idx="0">
                  <c:v>4.5364372469635624E-3</c:v>
                </c:pt>
                <c:pt idx="1">
                  <c:v>2.9234817813765181E-3</c:v>
                </c:pt>
                <c:pt idx="2">
                  <c:v>1.9657894736842107E-3</c:v>
                </c:pt>
                <c:pt idx="3">
                  <c:v>1.411336032388664E-3</c:v>
                </c:pt>
                <c:pt idx="4">
                  <c:v>1.5625506072874493E-3</c:v>
                </c:pt>
                <c:pt idx="5">
                  <c:v>2.7722672064777326E-3</c:v>
                </c:pt>
                <c:pt idx="6">
                  <c:v>7.0566801619433199E-3</c:v>
                </c:pt>
                <c:pt idx="7">
                  <c:v>1.6583198380566801E-2</c:v>
                </c:pt>
                <c:pt idx="8">
                  <c:v>2.6664170040485831E-2</c:v>
                </c:pt>
                <c:pt idx="9">
                  <c:v>3.0746963562753034E-2</c:v>
                </c:pt>
                <c:pt idx="10">
                  <c:v>3.2561538461538468E-2</c:v>
                </c:pt>
                <c:pt idx="11">
                  <c:v>3.4930566801619434E-2</c:v>
                </c:pt>
                <c:pt idx="12">
                  <c:v>3.7249190283400804E-2</c:v>
                </c:pt>
                <c:pt idx="13">
                  <c:v>3.8206882591093116E-2</c:v>
                </c:pt>
                <c:pt idx="14">
                  <c:v>3.6694736842105266E-2</c:v>
                </c:pt>
                <c:pt idx="15">
                  <c:v>3.6997165991902836E-2</c:v>
                </c:pt>
                <c:pt idx="16">
                  <c:v>3.8408502024291503E-2</c:v>
                </c:pt>
                <c:pt idx="17">
                  <c:v>3.8408502024291503E-2</c:v>
                </c:pt>
                <c:pt idx="18">
                  <c:v>3.5837854251012144E-2</c:v>
                </c:pt>
                <c:pt idx="19">
                  <c:v>2.6916194331983806E-2</c:v>
                </c:pt>
                <c:pt idx="20">
                  <c:v>2.0514777327935222E-2</c:v>
                </c:pt>
                <c:pt idx="21">
                  <c:v>1.4314979757085022E-2</c:v>
                </c:pt>
                <c:pt idx="22">
                  <c:v>1.0131376518218623E-2</c:v>
                </c:pt>
                <c:pt idx="23">
                  <c:v>6.7542510121457499E-3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2D3-48EF-ABD8-3D63AFE6DB0B}"/>
            </c:ext>
          </c:extLst>
        </c:ser>
        <c:ser>
          <c:idx val="2"/>
          <c:order val="2"/>
          <c:tx>
            <c:strRef>
              <c:f>'PCS 30'!$D$4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30'!$D$5:$D$28</c:f>
              <c:numCache>
                <c:formatCode>0.00%</c:formatCode>
                <c:ptCount val="24"/>
                <c:pt idx="0">
                  <c:v>8.8000000000000005E-3</c:v>
                </c:pt>
                <c:pt idx="1">
                  <c:v>5.4000000000000003E-3</c:v>
                </c:pt>
                <c:pt idx="2">
                  <c:v>3.7000000000000002E-3</c:v>
                </c:pt>
                <c:pt idx="3">
                  <c:v>3.0999999999999999E-3</c:v>
                </c:pt>
                <c:pt idx="4">
                  <c:v>3.8999999999999998E-3</c:v>
                </c:pt>
                <c:pt idx="5">
                  <c:v>7.1000000000000004E-3</c:v>
                </c:pt>
                <c:pt idx="6">
                  <c:v>1.7000000000000001E-2</c:v>
                </c:pt>
                <c:pt idx="7">
                  <c:v>3.6799999999999999E-2</c:v>
                </c:pt>
                <c:pt idx="8">
                  <c:v>5.3900000000000003E-2</c:v>
                </c:pt>
                <c:pt idx="9">
                  <c:v>5.8599999999999999E-2</c:v>
                </c:pt>
                <c:pt idx="10">
                  <c:v>6.0699999999999997E-2</c:v>
                </c:pt>
                <c:pt idx="11">
                  <c:v>6.6000000000000003E-2</c:v>
                </c:pt>
                <c:pt idx="12">
                  <c:v>7.0599999999999996E-2</c:v>
                </c:pt>
                <c:pt idx="13">
                  <c:v>7.3899999999999993E-2</c:v>
                </c:pt>
                <c:pt idx="14">
                  <c:v>7.3499999999999996E-2</c:v>
                </c:pt>
                <c:pt idx="15">
                  <c:v>7.4499999999999997E-2</c:v>
                </c:pt>
                <c:pt idx="16">
                  <c:v>7.5800000000000006E-2</c:v>
                </c:pt>
                <c:pt idx="17">
                  <c:v>7.5399999999999995E-2</c:v>
                </c:pt>
                <c:pt idx="18">
                  <c:v>6.9599999999999995E-2</c:v>
                </c:pt>
                <c:pt idx="19">
                  <c:v>5.3800000000000001E-2</c:v>
                </c:pt>
                <c:pt idx="20">
                  <c:v>4.1099999999999998E-2</c:v>
                </c:pt>
                <c:pt idx="21">
                  <c:v>3.0599999999999999E-2</c:v>
                </c:pt>
                <c:pt idx="22">
                  <c:v>2.1899999999999999E-2</c:v>
                </c:pt>
                <c:pt idx="23">
                  <c:v>1.4200000000000001E-2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2D3-48EF-ABD8-3D63AFE6DB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7.41637295338082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993-49D0-BD01-1FA1BE8C7599}"/>
            </c:ext>
          </c:extLst>
        </c:ser>
        <c:ser>
          <c:idx val="1"/>
          <c:order val="1"/>
          <c:tx>
            <c:strRef>
              <c:f>'PCS 30'!$H$4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30'!$H$5:$H$16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1.1200000000000001</c:v>
                </c:pt>
                <c:pt idx="2">
                  <c:v>1.1200000000000001</c:v>
                </c:pt>
                <c:pt idx="3">
                  <c:v>1.07</c:v>
                </c:pt>
                <c:pt idx="4">
                  <c:v>0.99</c:v>
                </c:pt>
                <c:pt idx="5">
                  <c:v>0.94</c:v>
                </c:pt>
                <c:pt idx="6">
                  <c:v>0.91</c:v>
                </c:pt>
                <c:pt idx="7">
                  <c:v>0.98</c:v>
                </c:pt>
                <c:pt idx="8">
                  <c:v>0.89</c:v>
                </c:pt>
                <c:pt idx="9">
                  <c:v>1</c:v>
                </c:pt>
                <c:pt idx="10">
                  <c:v>1.05</c:v>
                </c:pt>
                <c:pt idx="11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993-49D0-BD01-1FA1BE8C75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31'!$B$4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31'!$B$5:$B$28</c:f>
              <c:numCache>
                <c:formatCode>0.00%</c:formatCode>
                <c:ptCount val="24"/>
                <c:pt idx="0">
                  <c:v>3.3296352583586626E-3</c:v>
                </c:pt>
                <c:pt idx="1">
                  <c:v>2.1369300911854103E-3</c:v>
                </c:pt>
                <c:pt idx="2">
                  <c:v>1.9878419452887541E-3</c:v>
                </c:pt>
                <c:pt idx="3">
                  <c:v>2.4351063829787232E-3</c:v>
                </c:pt>
                <c:pt idx="4">
                  <c:v>4.0750759878419463E-3</c:v>
                </c:pt>
                <c:pt idx="5">
                  <c:v>7.2556231003039519E-3</c:v>
                </c:pt>
                <c:pt idx="6">
                  <c:v>1.471003039513678E-2</c:v>
                </c:pt>
                <c:pt idx="7">
                  <c:v>2.5096504559270517E-2</c:v>
                </c:pt>
                <c:pt idx="8">
                  <c:v>2.6189817629179331E-2</c:v>
                </c:pt>
                <c:pt idx="9">
                  <c:v>2.713404255319149E-2</c:v>
                </c:pt>
                <c:pt idx="10">
                  <c:v>2.9618844984802432E-2</c:v>
                </c:pt>
                <c:pt idx="11">
                  <c:v>3.2103647416413375E-2</c:v>
                </c:pt>
                <c:pt idx="12">
                  <c:v>3.3346048632218843E-2</c:v>
                </c:pt>
                <c:pt idx="13">
                  <c:v>3.3843009118541031E-2</c:v>
                </c:pt>
                <c:pt idx="14">
                  <c:v>3.617872340425532E-2</c:v>
                </c:pt>
                <c:pt idx="15">
                  <c:v>3.8812613981762917E-2</c:v>
                </c:pt>
                <c:pt idx="16">
                  <c:v>3.9011398176291789E-2</c:v>
                </c:pt>
                <c:pt idx="17">
                  <c:v>3.6924164133738606E-2</c:v>
                </c:pt>
                <c:pt idx="18">
                  <c:v>2.9270972644376898E-2</c:v>
                </c:pt>
                <c:pt idx="19">
                  <c:v>2.4897720364741641E-2</c:v>
                </c:pt>
                <c:pt idx="20">
                  <c:v>1.8437234042553194E-2</c:v>
                </c:pt>
                <c:pt idx="21">
                  <c:v>1.3517325227963525E-2</c:v>
                </c:pt>
                <c:pt idx="22">
                  <c:v>9.8398176291793326E-3</c:v>
                </c:pt>
                <c:pt idx="23">
                  <c:v>6.8083586626139815E-3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4E-4C71-9C2C-39EEA2009242}"/>
            </c:ext>
          </c:extLst>
        </c:ser>
        <c:ser>
          <c:idx val="1"/>
          <c:order val="1"/>
          <c:tx>
            <c:strRef>
              <c:f>'PCS 31'!$C$4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31'!$C$5:$C$28</c:f>
              <c:numCache>
                <c:formatCode>0.00%</c:formatCode>
                <c:ptCount val="24"/>
                <c:pt idx="0">
                  <c:v>3.5212765957446813E-3</c:v>
                </c:pt>
                <c:pt idx="1">
                  <c:v>2.3139817629179329E-3</c:v>
                </c:pt>
                <c:pt idx="2">
                  <c:v>1.6097264437689969E-3</c:v>
                </c:pt>
                <c:pt idx="3">
                  <c:v>1.7606382978723406E-3</c:v>
                </c:pt>
                <c:pt idx="4">
                  <c:v>3.3703647416413376E-3</c:v>
                </c:pt>
                <c:pt idx="5">
                  <c:v>8.9541033434650443E-3</c:v>
                </c:pt>
                <c:pt idx="6">
                  <c:v>2.3542249240121584E-2</c:v>
                </c:pt>
                <c:pt idx="7">
                  <c:v>3.2949088145896657E-2</c:v>
                </c:pt>
                <c:pt idx="8">
                  <c:v>3.3955167173252282E-2</c:v>
                </c:pt>
                <c:pt idx="9">
                  <c:v>3.2999392097264442E-2</c:v>
                </c:pt>
                <c:pt idx="10">
                  <c:v>3.4106079027355622E-2</c:v>
                </c:pt>
                <c:pt idx="11">
                  <c:v>3.4106079027355622E-2</c:v>
                </c:pt>
                <c:pt idx="12">
                  <c:v>3.551458966565349E-2</c:v>
                </c:pt>
                <c:pt idx="13">
                  <c:v>3.4860638297872337E-2</c:v>
                </c:pt>
                <c:pt idx="14">
                  <c:v>3.4508510638297872E-2</c:v>
                </c:pt>
                <c:pt idx="15">
                  <c:v>3.33515197568389E-2</c:v>
                </c:pt>
                <c:pt idx="16">
                  <c:v>3.264726443768997E-2</c:v>
                </c:pt>
                <c:pt idx="17">
                  <c:v>3.2446048632218852E-2</c:v>
                </c:pt>
                <c:pt idx="18">
                  <c:v>2.8321124620060794E-2</c:v>
                </c:pt>
                <c:pt idx="19">
                  <c:v>1.9065197568389057E-2</c:v>
                </c:pt>
                <c:pt idx="20">
                  <c:v>1.4437234042553192E-2</c:v>
                </c:pt>
                <c:pt idx="21">
                  <c:v>1.1117173252279637E-2</c:v>
                </c:pt>
                <c:pt idx="22">
                  <c:v>8.1995440729483275E-3</c:v>
                </c:pt>
                <c:pt idx="23">
                  <c:v>5.3825227963525827E-3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4E-4C71-9C2C-39EEA2009242}"/>
            </c:ext>
          </c:extLst>
        </c:ser>
        <c:ser>
          <c:idx val="2"/>
          <c:order val="2"/>
          <c:tx>
            <c:strRef>
              <c:f>'PCS 31'!$D$4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31'!$D$5:$D$28</c:f>
              <c:numCache>
                <c:formatCode>0.00%</c:formatCode>
                <c:ptCount val="24"/>
                <c:pt idx="0">
                  <c:v>6.7999999999999996E-3</c:v>
                </c:pt>
                <c:pt idx="1">
                  <c:v>4.4999999999999997E-3</c:v>
                </c:pt>
                <c:pt idx="2">
                  <c:v>3.5999999999999999E-3</c:v>
                </c:pt>
                <c:pt idx="3">
                  <c:v>4.1999999999999997E-3</c:v>
                </c:pt>
                <c:pt idx="4">
                  <c:v>7.4999999999999997E-3</c:v>
                </c:pt>
                <c:pt idx="5">
                  <c:v>1.6199999999999999E-2</c:v>
                </c:pt>
                <c:pt idx="6">
                  <c:v>3.8199999999999998E-2</c:v>
                </c:pt>
                <c:pt idx="7">
                  <c:v>5.8000000000000003E-2</c:v>
                </c:pt>
                <c:pt idx="8">
                  <c:v>6.0100000000000001E-2</c:v>
                </c:pt>
                <c:pt idx="9">
                  <c:v>6.0100000000000001E-2</c:v>
                </c:pt>
                <c:pt idx="10">
                  <c:v>6.3700000000000007E-2</c:v>
                </c:pt>
                <c:pt idx="11">
                  <c:v>6.6199999999999995E-2</c:v>
                </c:pt>
                <c:pt idx="12">
                  <c:v>6.8900000000000003E-2</c:v>
                </c:pt>
                <c:pt idx="13">
                  <c:v>6.8699999999999997E-2</c:v>
                </c:pt>
                <c:pt idx="14">
                  <c:v>7.0699999999999999E-2</c:v>
                </c:pt>
                <c:pt idx="15">
                  <c:v>7.22E-2</c:v>
                </c:pt>
                <c:pt idx="16">
                  <c:v>7.1599999999999997E-2</c:v>
                </c:pt>
                <c:pt idx="17">
                  <c:v>6.9400000000000003E-2</c:v>
                </c:pt>
                <c:pt idx="18">
                  <c:v>5.7599999999999998E-2</c:v>
                </c:pt>
                <c:pt idx="19">
                  <c:v>4.3999999999999997E-2</c:v>
                </c:pt>
                <c:pt idx="20">
                  <c:v>3.2899999999999999E-2</c:v>
                </c:pt>
                <c:pt idx="21">
                  <c:v>2.46E-2</c:v>
                </c:pt>
                <c:pt idx="22">
                  <c:v>1.7999999999999999E-2</c:v>
                </c:pt>
                <c:pt idx="23">
                  <c:v>1.2200000000000001E-2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4E-4C71-9C2C-39EEA20092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114-427B-9ED6-E568F436C572}"/>
            </c:ext>
          </c:extLst>
        </c:ser>
        <c:ser>
          <c:idx val="1"/>
          <c:order val="1"/>
          <c:tx>
            <c:strRef>
              <c:f>'PCS 31'!$H$4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31'!$H$5:$H$16</c:f>
              <c:numCache>
                <c:formatCode>General</c:formatCode>
                <c:ptCount val="12"/>
                <c:pt idx="0">
                  <c:v>1.03</c:v>
                </c:pt>
                <c:pt idx="1">
                  <c:v>1.1000000000000001</c:v>
                </c:pt>
                <c:pt idx="2">
                  <c:v>1.1299999999999999</c:v>
                </c:pt>
                <c:pt idx="3">
                  <c:v>1.07</c:v>
                </c:pt>
                <c:pt idx="4">
                  <c:v>0.99</c:v>
                </c:pt>
                <c:pt idx="5">
                  <c:v>0.95</c:v>
                </c:pt>
                <c:pt idx="6">
                  <c:v>0.93</c:v>
                </c:pt>
                <c:pt idx="7">
                  <c:v>0.96</c:v>
                </c:pt>
                <c:pt idx="8">
                  <c:v>0.93</c:v>
                </c:pt>
                <c:pt idx="9">
                  <c:v>0.98</c:v>
                </c:pt>
                <c:pt idx="10">
                  <c:v>1.01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14-427B-9ED6-E568F436C5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34'!$B$4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34'!$B$5:$B$28</c:f>
              <c:numCache>
                <c:formatCode>0.00%</c:formatCode>
                <c:ptCount val="24"/>
                <c:pt idx="0">
                  <c:v>2.6554216867469881E-3</c:v>
                </c:pt>
                <c:pt idx="1">
                  <c:v>1.7702811244979918E-3</c:v>
                </c:pt>
                <c:pt idx="2">
                  <c:v>1.9566265060240963E-3</c:v>
                </c:pt>
                <c:pt idx="3">
                  <c:v>2.7951807228915665E-3</c:v>
                </c:pt>
                <c:pt idx="4">
                  <c:v>5.4040160642570279E-3</c:v>
                </c:pt>
                <c:pt idx="5">
                  <c:v>1.3370281124497993E-2</c:v>
                </c:pt>
                <c:pt idx="6">
                  <c:v>2.8976706827309236E-2</c:v>
                </c:pt>
                <c:pt idx="7">
                  <c:v>3.9272289156626505E-2</c:v>
                </c:pt>
                <c:pt idx="8">
                  <c:v>3.4567068273092368E-2</c:v>
                </c:pt>
                <c:pt idx="9">
                  <c:v>2.925622489959839E-2</c:v>
                </c:pt>
                <c:pt idx="10">
                  <c:v>2.7858634538152609E-2</c:v>
                </c:pt>
                <c:pt idx="11">
                  <c:v>2.7951807228915663E-2</c:v>
                </c:pt>
                <c:pt idx="12">
                  <c:v>2.860401606425703E-2</c:v>
                </c:pt>
                <c:pt idx="13">
                  <c:v>2.8836947791164656E-2</c:v>
                </c:pt>
                <c:pt idx="14">
                  <c:v>2.893012048192771E-2</c:v>
                </c:pt>
                <c:pt idx="15">
                  <c:v>2.9628915662650603E-2</c:v>
                </c:pt>
                <c:pt idx="16">
                  <c:v>2.9535742971887546E-2</c:v>
                </c:pt>
                <c:pt idx="17">
                  <c:v>2.8557429718875503E-2</c:v>
                </c:pt>
                <c:pt idx="18">
                  <c:v>2.4178313253012045E-2</c:v>
                </c:pt>
                <c:pt idx="19">
                  <c:v>1.7516465863453817E-2</c:v>
                </c:pt>
                <c:pt idx="20">
                  <c:v>1.2951004016064256E-2</c:v>
                </c:pt>
                <c:pt idx="21">
                  <c:v>9.9228915662650588E-3</c:v>
                </c:pt>
                <c:pt idx="22">
                  <c:v>6.8481927710843365E-3</c:v>
                </c:pt>
                <c:pt idx="23">
                  <c:v>4.4722891566265051E-3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A0-4BAB-8807-FCB70DF88FBE}"/>
            </c:ext>
          </c:extLst>
        </c:ser>
        <c:ser>
          <c:idx val="1"/>
          <c:order val="1"/>
          <c:tx>
            <c:strRef>
              <c:f>'PCS 34'!$C$4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34'!$C$5:$C$28</c:f>
              <c:numCache>
                <c:formatCode>0.00%</c:formatCode>
                <c:ptCount val="24"/>
                <c:pt idx="0">
                  <c:v>4.7538152610441765E-3</c:v>
                </c:pt>
                <c:pt idx="1">
                  <c:v>3.2048192771084337E-3</c:v>
                </c:pt>
                <c:pt idx="2">
                  <c:v>2.617269076305221E-3</c:v>
                </c:pt>
                <c:pt idx="3">
                  <c:v>1.9228915662650602E-3</c:v>
                </c:pt>
                <c:pt idx="4">
                  <c:v>2.6706827309236946E-3</c:v>
                </c:pt>
                <c:pt idx="5">
                  <c:v>6.2493975903614466E-3</c:v>
                </c:pt>
                <c:pt idx="6">
                  <c:v>1.9656224899598392E-2</c:v>
                </c:pt>
                <c:pt idx="7">
                  <c:v>2.6119277108433734E-2</c:v>
                </c:pt>
                <c:pt idx="8">
                  <c:v>2.7134136546184739E-2</c:v>
                </c:pt>
                <c:pt idx="9">
                  <c:v>2.5905622489959843E-2</c:v>
                </c:pt>
                <c:pt idx="10">
                  <c:v>2.7561445783132528E-2</c:v>
                </c:pt>
                <c:pt idx="11">
                  <c:v>2.9644578313253012E-2</c:v>
                </c:pt>
                <c:pt idx="12">
                  <c:v>3.279598393574297E-2</c:v>
                </c:pt>
                <c:pt idx="13">
                  <c:v>3.3543775100401602E-2</c:v>
                </c:pt>
                <c:pt idx="14">
                  <c:v>3.584056224899599E-2</c:v>
                </c:pt>
                <c:pt idx="15">
                  <c:v>4.1021686746987952E-2</c:v>
                </c:pt>
                <c:pt idx="16">
                  <c:v>4.695060240963856E-2</c:v>
                </c:pt>
                <c:pt idx="17">
                  <c:v>4.8713253012048194E-2</c:v>
                </c:pt>
                <c:pt idx="18">
                  <c:v>3.728273092369478E-2</c:v>
                </c:pt>
                <c:pt idx="19">
                  <c:v>2.6226104417670683E-2</c:v>
                </c:pt>
                <c:pt idx="20">
                  <c:v>2.0030120481927711E-2</c:v>
                </c:pt>
                <c:pt idx="21">
                  <c:v>1.5276305220883534E-2</c:v>
                </c:pt>
                <c:pt idx="22">
                  <c:v>1.1377108433734941E-2</c:v>
                </c:pt>
                <c:pt idx="23">
                  <c:v>7.6381526104417671E-3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BA0-4BAB-8807-FCB70DF88FBE}"/>
            </c:ext>
          </c:extLst>
        </c:ser>
        <c:ser>
          <c:idx val="2"/>
          <c:order val="2"/>
          <c:tx>
            <c:strRef>
              <c:f>'PCS 34'!$D$4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34'!$D$5:$D$28</c:f>
              <c:numCache>
                <c:formatCode>0.00%</c:formatCode>
                <c:ptCount val="24"/>
                <c:pt idx="0">
                  <c:v>7.4000000000000003E-3</c:v>
                </c:pt>
                <c:pt idx="1">
                  <c:v>5.0000000000000001E-3</c:v>
                </c:pt>
                <c:pt idx="2">
                  <c:v>4.5999999999999999E-3</c:v>
                </c:pt>
                <c:pt idx="3">
                  <c:v>4.7000000000000002E-3</c:v>
                </c:pt>
                <c:pt idx="4">
                  <c:v>8.0999999999999996E-3</c:v>
                </c:pt>
                <c:pt idx="5">
                  <c:v>1.9599999999999999E-2</c:v>
                </c:pt>
                <c:pt idx="6">
                  <c:v>4.87E-2</c:v>
                </c:pt>
                <c:pt idx="7">
                  <c:v>6.54E-2</c:v>
                </c:pt>
                <c:pt idx="8">
                  <c:v>6.1699999999999998E-2</c:v>
                </c:pt>
                <c:pt idx="9">
                  <c:v>5.5199999999999999E-2</c:v>
                </c:pt>
                <c:pt idx="10">
                  <c:v>5.5399999999999998E-2</c:v>
                </c:pt>
                <c:pt idx="11">
                  <c:v>5.7599999999999998E-2</c:v>
                </c:pt>
                <c:pt idx="12">
                  <c:v>6.1400000000000003E-2</c:v>
                </c:pt>
                <c:pt idx="13">
                  <c:v>6.2300000000000001E-2</c:v>
                </c:pt>
                <c:pt idx="14">
                  <c:v>6.4799999999999996E-2</c:v>
                </c:pt>
                <c:pt idx="15">
                  <c:v>7.0599999999999996E-2</c:v>
                </c:pt>
                <c:pt idx="16">
                  <c:v>7.6499999999999999E-2</c:v>
                </c:pt>
                <c:pt idx="17">
                  <c:v>7.7299999999999994E-2</c:v>
                </c:pt>
                <c:pt idx="18">
                  <c:v>6.1400000000000003E-2</c:v>
                </c:pt>
                <c:pt idx="19">
                  <c:v>4.3700000000000003E-2</c:v>
                </c:pt>
                <c:pt idx="20">
                  <c:v>3.3000000000000002E-2</c:v>
                </c:pt>
                <c:pt idx="21">
                  <c:v>2.52E-2</c:v>
                </c:pt>
                <c:pt idx="22">
                  <c:v>1.8200000000000001E-2</c:v>
                </c:pt>
                <c:pt idx="23">
                  <c:v>1.21E-2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BA0-4BAB-8807-FCB70DF88F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7.41637295338082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69E-4508-96A5-3E7BE0A42809}"/>
            </c:ext>
          </c:extLst>
        </c:ser>
        <c:ser>
          <c:idx val="1"/>
          <c:order val="1"/>
          <c:tx>
            <c:strRef>
              <c:f>'PCS 34'!$H$4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34'!$H$5:$H$16</c:f>
              <c:numCache>
                <c:formatCode>0.00</c:formatCode>
                <c:ptCount val="12"/>
                <c:pt idx="0">
                  <c:v>0.97</c:v>
                </c:pt>
                <c:pt idx="1">
                  <c:v>1.05</c:v>
                </c:pt>
                <c:pt idx="2">
                  <c:v>1.03</c:v>
                </c:pt>
                <c:pt idx="3">
                  <c:v>1.04</c:v>
                </c:pt>
                <c:pt idx="4">
                  <c:v>0.99</c:v>
                </c:pt>
                <c:pt idx="5">
                  <c:v>0.96</c:v>
                </c:pt>
                <c:pt idx="6">
                  <c:v>0.94</c:v>
                </c:pt>
                <c:pt idx="7">
                  <c:v>1</c:v>
                </c:pt>
                <c:pt idx="8">
                  <c:v>0.97</c:v>
                </c:pt>
                <c:pt idx="9">
                  <c:v>1.06</c:v>
                </c:pt>
                <c:pt idx="10">
                  <c:v>1.01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69E-4508-96A5-3E7BE0A428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35'!$B$5:$B$28</c:f>
              <c:numCache>
                <c:formatCode>0.00%</c:formatCode>
                <c:ptCount val="24"/>
                <c:pt idx="0">
                  <c:v>2.9828571428571426E-3</c:v>
                </c:pt>
                <c:pt idx="1">
                  <c:v>2.0571428571428572E-3</c:v>
                </c:pt>
                <c:pt idx="2">
                  <c:v>1.6971428571428571E-3</c:v>
                </c:pt>
                <c:pt idx="3">
                  <c:v>1.1828571428571428E-3</c:v>
                </c:pt>
                <c:pt idx="4">
                  <c:v>1.6457142857142857E-3</c:v>
                </c:pt>
                <c:pt idx="5">
                  <c:v>3.8571428571428572E-3</c:v>
                </c:pt>
                <c:pt idx="6">
                  <c:v>1.2034285714285714E-2</c:v>
                </c:pt>
                <c:pt idx="7">
                  <c:v>2.7462857142857143E-2</c:v>
                </c:pt>
                <c:pt idx="8">
                  <c:v>2.8080000000000004E-2</c:v>
                </c:pt>
                <c:pt idx="9">
                  <c:v>2.7822857142857146E-2</c:v>
                </c:pt>
                <c:pt idx="10">
                  <c:v>3.0548571428571428E-2</c:v>
                </c:pt>
                <c:pt idx="11">
                  <c:v>3.3634285714285714E-2</c:v>
                </c:pt>
                <c:pt idx="12">
                  <c:v>3.5279999999999999E-2</c:v>
                </c:pt>
                <c:pt idx="13">
                  <c:v>3.6308571428571426E-2</c:v>
                </c:pt>
                <c:pt idx="14">
                  <c:v>3.9857142857142855E-2</c:v>
                </c:pt>
                <c:pt idx="15">
                  <c:v>4.3251428571428566E-2</c:v>
                </c:pt>
                <c:pt idx="16">
                  <c:v>4.7931428571428576E-2</c:v>
                </c:pt>
                <c:pt idx="17">
                  <c:v>4.5668571428571433E-2</c:v>
                </c:pt>
                <c:pt idx="18">
                  <c:v>2.9159999999999998E-2</c:v>
                </c:pt>
                <c:pt idx="19">
                  <c:v>2.0725714285714285E-2</c:v>
                </c:pt>
                <c:pt idx="20">
                  <c:v>1.5428571428571429E-2</c:v>
                </c:pt>
                <c:pt idx="21">
                  <c:v>1.1828571428571428E-2</c:v>
                </c:pt>
                <c:pt idx="22">
                  <c:v>9.5142857142857147E-3</c:v>
                </c:pt>
                <c:pt idx="23">
                  <c:v>6.222857142857142E-3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9D-48C1-B242-A58197A3B4EA}"/>
            </c:ext>
          </c:extLst>
        </c:ser>
        <c:ser>
          <c:idx val="1"/>
          <c:order val="1"/>
          <c:tx>
            <c:strRef>
              <c:f>'PCS 35'!$C$4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35'!$C$5:$C$28</c:f>
              <c:numCache>
                <c:formatCode>0.00%</c:formatCode>
                <c:ptCount val="24"/>
                <c:pt idx="0">
                  <c:v>2.2342857142857143E-3</c:v>
                </c:pt>
                <c:pt idx="1">
                  <c:v>1.4571428571428572E-3</c:v>
                </c:pt>
                <c:pt idx="2">
                  <c:v>1.2628571428571428E-3</c:v>
                </c:pt>
                <c:pt idx="3">
                  <c:v>1.3599999999999999E-3</c:v>
                </c:pt>
                <c:pt idx="4">
                  <c:v>2.2342857142857143E-3</c:v>
                </c:pt>
                <c:pt idx="5">
                  <c:v>6.8485714285714278E-3</c:v>
                </c:pt>
                <c:pt idx="6">
                  <c:v>2.1322857142857147E-2</c:v>
                </c:pt>
                <c:pt idx="7">
                  <c:v>3.5408571428571435E-2</c:v>
                </c:pt>
                <c:pt idx="8">
                  <c:v>3.6525714285714286E-2</c:v>
                </c:pt>
                <c:pt idx="9">
                  <c:v>3.2542857142857144E-2</c:v>
                </c:pt>
                <c:pt idx="10">
                  <c:v>3.1328571428571428E-2</c:v>
                </c:pt>
                <c:pt idx="11">
                  <c:v>3.1862857142857144E-2</c:v>
                </c:pt>
                <c:pt idx="12">
                  <c:v>3.4000000000000002E-2</c:v>
                </c:pt>
                <c:pt idx="13">
                  <c:v>3.4048571428571428E-2</c:v>
                </c:pt>
                <c:pt idx="14">
                  <c:v>3.6137142857142854E-2</c:v>
                </c:pt>
                <c:pt idx="15">
                  <c:v>3.5214285714285712E-2</c:v>
                </c:pt>
                <c:pt idx="16">
                  <c:v>3.4000000000000002E-2</c:v>
                </c:pt>
                <c:pt idx="17">
                  <c:v>3.3319999999999995E-2</c:v>
                </c:pt>
                <c:pt idx="18">
                  <c:v>2.5208571428571431E-2</c:v>
                </c:pt>
                <c:pt idx="19">
                  <c:v>1.6854285714285717E-2</c:v>
                </c:pt>
                <c:pt idx="20">
                  <c:v>1.2628571428571427E-2</c:v>
                </c:pt>
                <c:pt idx="21">
                  <c:v>9.2771428571428553E-3</c:v>
                </c:pt>
                <c:pt idx="22">
                  <c:v>6.6057142857142851E-3</c:v>
                </c:pt>
                <c:pt idx="23">
                  <c:v>3.8857142857142857E-3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9D-48C1-B242-A58197A3B4EA}"/>
            </c:ext>
          </c:extLst>
        </c:ser>
        <c:ser>
          <c:idx val="2"/>
          <c:order val="2"/>
          <c:tx>
            <c:strRef>
              <c:f>'PCS 35'!$D$4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35'!$D$5:$D$28</c:f>
              <c:numCache>
                <c:formatCode>0.00%</c:formatCode>
                <c:ptCount val="24"/>
                <c:pt idx="0">
                  <c:v>5.1999999999999998E-3</c:v>
                </c:pt>
                <c:pt idx="1">
                  <c:v>3.5999999999999999E-3</c:v>
                </c:pt>
                <c:pt idx="2">
                  <c:v>3.0000000000000001E-3</c:v>
                </c:pt>
                <c:pt idx="3">
                  <c:v>2.5999999999999999E-3</c:v>
                </c:pt>
                <c:pt idx="4">
                  <c:v>3.8E-3</c:v>
                </c:pt>
                <c:pt idx="5">
                  <c:v>1.0699999999999999E-2</c:v>
                </c:pt>
                <c:pt idx="6">
                  <c:v>3.3399999999999999E-2</c:v>
                </c:pt>
                <c:pt idx="7">
                  <c:v>6.2899999999999998E-2</c:v>
                </c:pt>
                <c:pt idx="8">
                  <c:v>6.4600000000000005E-2</c:v>
                </c:pt>
                <c:pt idx="9">
                  <c:v>6.0400000000000002E-2</c:v>
                </c:pt>
                <c:pt idx="10">
                  <c:v>6.1899999999999997E-2</c:v>
                </c:pt>
                <c:pt idx="11">
                  <c:v>6.5500000000000003E-2</c:v>
                </c:pt>
                <c:pt idx="12">
                  <c:v>6.93E-2</c:v>
                </c:pt>
                <c:pt idx="13">
                  <c:v>7.0400000000000004E-2</c:v>
                </c:pt>
                <c:pt idx="14">
                  <c:v>7.5999999999999998E-2</c:v>
                </c:pt>
                <c:pt idx="15">
                  <c:v>7.85E-2</c:v>
                </c:pt>
                <c:pt idx="16">
                  <c:v>8.1900000000000001E-2</c:v>
                </c:pt>
                <c:pt idx="17">
                  <c:v>7.8899999999999998E-2</c:v>
                </c:pt>
                <c:pt idx="18">
                  <c:v>5.4399999999999997E-2</c:v>
                </c:pt>
                <c:pt idx="19">
                  <c:v>3.7600000000000001E-2</c:v>
                </c:pt>
                <c:pt idx="20">
                  <c:v>2.81E-2</c:v>
                </c:pt>
                <c:pt idx="21">
                  <c:v>2.1100000000000001E-2</c:v>
                </c:pt>
                <c:pt idx="22">
                  <c:v>1.61E-2</c:v>
                </c:pt>
                <c:pt idx="23">
                  <c:v>1.01E-2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9D-48C1-B242-A58197A3B4E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145435046425648"/>
          <c:y val="7.776087715997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C09-45E2-BF27-4C6FC8C365E8}"/>
            </c:ext>
          </c:extLst>
        </c:ser>
        <c:ser>
          <c:idx val="1"/>
          <c:order val="1"/>
          <c:tx>
            <c:strRef>
              <c:f>'PCS 35'!$H$4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35'!$H$5:$H$16</c:f>
              <c:numCache>
                <c:formatCode>0.00</c:formatCode>
                <c:ptCount val="12"/>
                <c:pt idx="0">
                  <c:v>1.03</c:v>
                </c:pt>
                <c:pt idx="1">
                  <c:v>1.1299999999999999</c:v>
                </c:pt>
                <c:pt idx="2" formatCode="General">
                  <c:v>1.1399999999999999</c:v>
                </c:pt>
                <c:pt idx="3" formatCode="General">
                  <c:v>1.05</c:v>
                </c:pt>
                <c:pt idx="4" formatCode="General">
                  <c:v>0.98</c:v>
                </c:pt>
                <c:pt idx="5" formatCode="General">
                  <c:v>0.95</c:v>
                </c:pt>
                <c:pt idx="6" formatCode="General">
                  <c:v>0.86</c:v>
                </c:pt>
                <c:pt idx="7" formatCode="General">
                  <c:v>0.96</c:v>
                </c:pt>
                <c:pt idx="8" formatCode="General">
                  <c:v>0.94</c:v>
                </c:pt>
                <c:pt idx="9" formatCode="General">
                  <c:v>0.97</c:v>
                </c:pt>
                <c:pt idx="10" formatCode="General">
                  <c:v>0.98</c:v>
                </c:pt>
                <c:pt idx="11">
                  <c:v>0.97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C09-45E2-BF27-4C6FC8C365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36'!$B$4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36'!$B$5:$B$28</c:f>
              <c:numCache>
                <c:formatCode>0.00%</c:formatCode>
                <c:ptCount val="24"/>
                <c:pt idx="0">
                  <c:v>1.9380952380952383E-3</c:v>
                </c:pt>
                <c:pt idx="1">
                  <c:v>1.0999999999999998E-3</c:v>
                </c:pt>
                <c:pt idx="2">
                  <c:v>8.9047619047619034E-4</c:v>
                </c:pt>
                <c:pt idx="3">
                  <c:v>1.2047619047619047E-3</c:v>
                </c:pt>
                <c:pt idx="4">
                  <c:v>2.0428571428571427E-3</c:v>
                </c:pt>
                <c:pt idx="5">
                  <c:v>4.1904761904761906E-3</c:v>
                </c:pt>
                <c:pt idx="6">
                  <c:v>1.0319047619047618E-2</c:v>
                </c:pt>
                <c:pt idx="7">
                  <c:v>1.9276190476190475E-2</c:v>
                </c:pt>
                <c:pt idx="8">
                  <c:v>2.4671428571428573E-2</c:v>
                </c:pt>
                <c:pt idx="9">
                  <c:v>3.0276190476190477E-2</c:v>
                </c:pt>
                <c:pt idx="10">
                  <c:v>3.4257142857142861E-2</c:v>
                </c:pt>
                <c:pt idx="11">
                  <c:v>3.6561904761904761E-2</c:v>
                </c:pt>
                <c:pt idx="12">
                  <c:v>3.85E-2</c:v>
                </c:pt>
                <c:pt idx="13">
                  <c:v>4.0280952380952376E-2</c:v>
                </c:pt>
                <c:pt idx="14">
                  <c:v>4.3842857142857142E-2</c:v>
                </c:pt>
                <c:pt idx="15">
                  <c:v>4.7195238095238096E-2</c:v>
                </c:pt>
                <c:pt idx="16">
                  <c:v>4.7614285714285713E-2</c:v>
                </c:pt>
                <c:pt idx="17">
                  <c:v>4.1695238095238098E-2</c:v>
                </c:pt>
                <c:pt idx="18">
                  <c:v>3.1952380952380954E-2</c:v>
                </c:pt>
                <c:pt idx="19">
                  <c:v>2.2838095238095237E-2</c:v>
                </c:pt>
                <c:pt idx="20">
                  <c:v>1.6657142857142856E-2</c:v>
                </c:pt>
                <c:pt idx="21">
                  <c:v>1.230952380952381E-2</c:v>
                </c:pt>
                <c:pt idx="22">
                  <c:v>9.1142857142857137E-3</c:v>
                </c:pt>
                <c:pt idx="23">
                  <c:v>5.0285714285714283E-3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90E-403F-8182-A5D39EF96DC6}"/>
            </c:ext>
          </c:extLst>
        </c:ser>
        <c:ser>
          <c:idx val="1"/>
          <c:order val="1"/>
          <c:tx>
            <c:strRef>
              <c:f>'PCS 36'!$C$4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36'!$C$5:$C$28</c:f>
              <c:numCache>
                <c:formatCode>0.00%</c:formatCode>
                <c:ptCount val="24"/>
                <c:pt idx="0">
                  <c:v>1.7619047619047621E-3</c:v>
                </c:pt>
                <c:pt idx="1">
                  <c:v>1.1904761904761906E-3</c:v>
                </c:pt>
                <c:pt idx="2">
                  <c:v>8.0952380952380946E-4</c:v>
                </c:pt>
                <c:pt idx="3">
                  <c:v>8.0952380952380946E-4</c:v>
                </c:pt>
                <c:pt idx="4">
                  <c:v>2.1904761904761906E-3</c:v>
                </c:pt>
                <c:pt idx="5">
                  <c:v>7.6666666666666671E-3</c:v>
                </c:pt>
                <c:pt idx="6">
                  <c:v>2.1571428571428571E-2</c:v>
                </c:pt>
                <c:pt idx="7">
                  <c:v>3.3666666666666664E-2</c:v>
                </c:pt>
                <c:pt idx="8">
                  <c:v>3.6523809523809528E-2</c:v>
                </c:pt>
                <c:pt idx="9">
                  <c:v>3.5952380952380951E-2</c:v>
                </c:pt>
                <c:pt idx="10">
                  <c:v>3.6285714285714289E-2</c:v>
                </c:pt>
                <c:pt idx="11">
                  <c:v>3.7142857142857144E-2</c:v>
                </c:pt>
                <c:pt idx="12">
                  <c:v>3.6476190476190475E-2</c:v>
                </c:pt>
                <c:pt idx="13">
                  <c:v>3.542857142857142E-2</c:v>
                </c:pt>
                <c:pt idx="14">
                  <c:v>3.4904761904761904E-2</c:v>
                </c:pt>
                <c:pt idx="15">
                  <c:v>3.3047619047619048E-2</c:v>
                </c:pt>
                <c:pt idx="16">
                  <c:v>2.9571428571428571E-2</c:v>
                </c:pt>
                <c:pt idx="17">
                  <c:v>2.5761904761904764E-2</c:v>
                </c:pt>
                <c:pt idx="18">
                  <c:v>2.1047619047619048E-2</c:v>
                </c:pt>
                <c:pt idx="19">
                  <c:v>1.5809523809523812E-2</c:v>
                </c:pt>
                <c:pt idx="20">
                  <c:v>1.1428571428571429E-2</c:v>
                </c:pt>
                <c:pt idx="21">
                  <c:v>8.4761904761904757E-3</c:v>
                </c:pt>
                <c:pt idx="22">
                  <c:v>5.6666666666666671E-3</c:v>
                </c:pt>
                <c:pt idx="23">
                  <c:v>3.0000000000000001E-3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90E-403F-8182-A5D39EF96DC6}"/>
            </c:ext>
          </c:extLst>
        </c:ser>
        <c:ser>
          <c:idx val="2"/>
          <c:order val="2"/>
          <c:tx>
            <c:strRef>
              <c:f>'PCS 36'!$D$4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36'!$D$5:$D$28</c:f>
              <c:numCache>
                <c:formatCode>0.00%</c:formatCode>
                <c:ptCount val="24"/>
                <c:pt idx="0">
                  <c:v>3.5999999999999999E-3</c:v>
                </c:pt>
                <c:pt idx="1">
                  <c:v>2.2000000000000001E-3</c:v>
                </c:pt>
                <c:pt idx="2">
                  <c:v>1.6999999999999999E-3</c:v>
                </c:pt>
                <c:pt idx="3">
                  <c:v>2E-3</c:v>
                </c:pt>
                <c:pt idx="4">
                  <c:v>4.3E-3</c:v>
                </c:pt>
                <c:pt idx="5">
                  <c:v>1.1900000000000001E-2</c:v>
                </c:pt>
                <c:pt idx="6">
                  <c:v>3.2000000000000001E-2</c:v>
                </c:pt>
                <c:pt idx="7">
                  <c:v>5.3199999999999997E-2</c:v>
                </c:pt>
                <c:pt idx="8">
                  <c:v>6.1199999999999997E-2</c:v>
                </c:pt>
                <c:pt idx="9">
                  <c:v>6.6299999999999998E-2</c:v>
                </c:pt>
                <c:pt idx="10">
                  <c:v>7.0599999999999996E-2</c:v>
                </c:pt>
                <c:pt idx="11">
                  <c:v>7.3800000000000004E-2</c:v>
                </c:pt>
                <c:pt idx="12">
                  <c:v>7.5300000000000006E-2</c:v>
                </c:pt>
                <c:pt idx="13">
                  <c:v>7.5999999999999998E-2</c:v>
                </c:pt>
                <c:pt idx="14">
                  <c:v>7.9000000000000001E-2</c:v>
                </c:pt>
                <c:pt idx="15">
                  <c:v>8.0399999999999999E-2</c:v>
                </c:pt>
                <c:pt idx="16">
                  <c:v>7.7200000000000005E-2</c:v>
                </c:pt>
                <c:pt idx="17">
                  <c:v>6.7599999999999993E-2</c:v>
                </c:pt>
                <c:pt idx="18">
                  <c:v>5.3199999999999997E-2</c:v>
                </c:pt>
                <c:pt idx="19">
                  <c:v>3.8699999999999998E-2</c:v>
                </c:pt>
                <c:pt idx="20">
                  <c:v>2.7799999999999998E-2</c:v>
                </c:pt>
                <c:pt idx="21">
                  <c:v>2.01E-2</c:v>
                </c:pt>
                <c:pt idx="22">
                  <c:v>1.43E-2</c:v>
                </c:pt>
                <c:pt idx="23">
                  <c:v>7.7000000000000002E-3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0E-403F-8182-A5D39EF96DC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cat>
            <c:strRef>
              <c:f>'PCS 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61B-49CE-B852-F5B40E36A769}"/>
            </c:ext>
          </c:extLst>
        </c:ser>
        <c:ser>
          <c:idx val="1"/>
          <c:order val="1"/>
          <c:cat>
            <c:strRef>
              <c:f>'PCS 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1.05</c:v>
                </c:pt>
                <c:pt idx="2">
                  <c:v>1.07</c:v>
                </c:pt>
                <c:pt idx="3">
                  <c:v>1</c:v>
                </c:pt>
                <c:pt idx="4">
                  <c:v>0.91</c:v>
                </c:pt>
                <c:pt idx="5">
                  <c:v>0.9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61B-49CE-B852-F5B40E36A76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145435046425648"/>
          <c:y val="7.776087715997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8AE-48E6-960A-7F19BAE451DE}"/>
            </c:ext>
          </c:extLst>
        </c:ser>
        <c:ser>
          <c:idx val="1"/>
          <c:order val="1"/>
          <c:tx>
            <c:strRef>
              <c:f>'PCS 36'!$H$4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36'!$H$5:$H$16</c:f>
              <c:numCache>
                <c:formatCode>0.00</c:formatCode>
                <c:ptCount val="12"/>
                <c:pt idx="1">
                  <c:v>1.44</c:v>
                </c:pt>
                <c:pt idx="2">
                  <c:v>1.42</c:v>
                </c:pt>
                <c:pt idx="3">
                  <c:v>1.3</c:v>
                </c:pt>
                <c:pt idx="4">
                  <c:v>0.99</c:v>
                </c:pt>
                <c:pt idx="5">
                  <c:v>0.72</c:v>
                </c:pt>
                <c:pt idx="7">
                  <c:v>0.93</c:v>
                </c:pt>
                <c:pt idx="8">
                  <c:v>0.94</c:v>
                </c:pt>
                <c:pt idx="9">
                  <c:v>0.67</c:v>
                </c:pt>
                <c:pt idx="10">
                  <c:v>0.71</c:v>
                </c:pt>
                <c:pt idx="11">
                  <c:v>0.67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8AE-48E6-960A-7F19BAE451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[2]Sheet1!$B$4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[2]Sheet1!$B$5:$B$28</c:f>
              <c:numCache>
                <c:formatCode>General</c:formatCode>
                <c:ptCount val="24"/>
                <c:pt idx="0">
                  <c:v>1.9380952380952383E-3</c:v>
                </c:pt>
                <c:pt idx="1">
                  <c:v>1.0999999999999998E-3</c:v>
                </c:pt>
                <c:pt idx="2">
                  <c:v>8.9047619047619034E-4</c:v>
                </c:pt>
                <c:pt idx="3">
                  <c:v>1.2047619047619047E-3</c:v>
                </c:pt>
                <c:pt idx="4">
                  <c:v>2.0428571428571427E-3</c:v>
                </c:pt>
                <c:pt idx="5">
                  <c:v>4.1904761904761906E-3</c:v>
                </c:pt>
                <c:pt idx="6">
                  <c:v>1.0319047619047618E-2</c:v>
                </c:pt>
                <c:pt idx="7">
                  <c:v>1.9276190476190475E-2</c:v>
                </c:pt>
                <c:pt idx="8">
                  <c:v>2.4671428571428573E-2</c:v>
                </c:pt>
                <c:pt idx="9">
                  <c:v>3.0276190476190477E-2</c:v>
                </c:pt>
                <c:pt idx="10">
                  <c:v>3.4257142857142861E-2</c:v>
                </c:pt>
                <c:pt idx="11">
                  <c:v>3.6561904761904761E-2</c:v>
                </c:pt>
                <c:pt idx="12">
                  <c:v>3.85E-2</c:v>
                </c:pt>
                <c:pt idx="13">
                  <c:v>4.0280952380952376E-2</c:v>
                </c:pt>
                <c:pt idx="14">
                  <c:v>4.3842857142857142E-2</c:v>
                </c:pt>
                <c:pt idx="15">
                  <c:v>4.7195238095238096E-2</c:v>
                </c:pt>
                <c:pt idx="16">
                  <c:v>4.7614285714285713E-2</c:v>
                </c:pt>
                <c:pt idx="17">
                  <c:v>4.1695238095238098E-2</c:v>
                </c:pt>
                <c:pt idx="18">
                  <c:v>3.1952380952380954E-2</c:v>
                </c:pt>
                <c:pt idx="19">
                  <c:v>2.2838095238095237E-2</c:v>
                </c:pt>
                <c:pt idx="20">
                  <c:v>1.6657142857142856E-2</c:v>
                </c:pt>
                <c:pt idx="21">
                  <c:v>1.230952380952381E-2</c:v>
                </c:pt>
                <c:pt idx="22">
                  <c:v>9.1142857142857137E-3</c:v>
                </c:pt>
                <c:pt idx="23">
                  <c:v>5.0285714285714283E-3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1DD-448D-B306-700AA434C400}"/>
            </c:ext>
          </c:extLst>
        </c:ser>
        <c:ser>
          <c:idx val="1"/>
          <c:order val="1"/>
          <c:tx>
            <c:strRef>
              <c:f>[2]Sheet1!$C$4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[2]Sheet1!$C$5:$C$28</c:f>
              <c:numCache>
                <c:formatCode>General</c:formatCode>
                <c:ptCount val="24"/>
                <c:pt idx="0">
                  <c:v>1.7619047619047621E-3</c:v>
                </c:pt>
                <c:pt idx="1">
                  <c:v>1.1904761904761906E-3</c:v>
                </c:pt>
                <c:pt idx="2">
                  <c:v>8.0952380952380946E-4</c:v>
                </c:pt>
                <c:pt idx="3">
                  <c:v>8.0952380952380946E-4</c:v>
                </c:pt>
                <c:pt idx="4">
                  <c:v>2.1904761904761906E-3</c:v>
                </c:pt>
                <c:pt idx="5">
                  <c:v>7.6666666666666671E-3</c:v>
                </c:pt>
                <c:pt idx="6">
                  <c:v>2.1571428571428571E-2</c:v>
                </c:pt>
                <c:pt idx="7">
                  <c:v>3.3666666666666664E-2</c:v>
                </c:pt>
                <c:pt idx="8">
                  <c:v>3.6523809523809528E-2</c:v>
                </c:pt>
                <c:pt idx="9">
                  <c:v>3.5952380952380951E-2</c:v>
                </c:pt>
                <c:pt idx="10">
                  <c:v>3.6285714285714289E-2</c:v>
                </c:pt>
                <c:pt idx="11">
                  <c:v>3.7142857142857144E-2</c:v>
                </c:pt>
                <c:pt idx="12">
                  <c:v>3.6476190476190475E-2</c:v>
                </c:pt>
                <c:pt idx="13">
                  <c:v>3.542857142857142E-2</c:v>
                </c:pt>
                <c:pt idx="14">
                  <c:v>3.4904761904761904E-2</c:v>
                </c:pt>
                <c:pt idx="15">
                  <c:v>3.3047619047619048E-2</c:v>
                </c:pt>
                <c:pt idx="16">
                  <c:v>2.9571428571428571E-2</c:v>
                </c:pt>
                <c:pt idx="17">
                  <c:v>2.5761904761904764E-2</c:v>
                </c:pt>
                <c:pt idx="18">
                  <c:v>2.1047619047619048E-2</c:v>
                </c:pt>
                <c:pt idx="19">
                  <c:v>1.5809523809523812E-2</c:v>
                </c:pt>
                <c:pt idx="20">
                  <c:v>1.1428571428571429E-2</c:v>
                </c:pt>
                <c:pt idx="21">
                  <c:v>8.4761904761904757E-3</c:v>
                </c:pt>
                <c:pt idx="22">
                  <c:v>5.6666666666666671E-3</c:v>
                </c:pt>
                <c:pt idx="23">
                  <c:v>3.0000000000000001E-3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1DD-448D-B306-700AA434C400}"/>
            </c:ext>
          </c:extLst>
        </c:ser>
        <c:ser>
          <c:idx val="2"/>
          <c:order val="2"/>
          <c:tx>
            <c:strRef>
              <c:f>[2]Sheet1!$D$4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[2]Sheet1!$D$5:$D$28</c:f>
              <c:numCache>
                <c:formatCode>General</c:formatCode>
                <c:ptCount val="24"/>
                <c:pt idx="0">
                  <c:v>3.5999999999999999E-3</c:v>
                </c:pt>
                <c:pt idx="1">
                  <c:v>2.2000000000000001E-3</c:v>
                </c:pt>
                <c:pt idx="2">
                  <c:v>1.6999999999999999E-3</c:v>
                </c:pt>
                <c:pt idx="3">
                  <c:v>2E-3</c:v>
                </c:pt>
                <c:pt idx="4">
                  <c:v>4.3E-3</c:v>
                </c:pt>
                <c:pt idx="5">
                  <c:v>1.1900000000000001E-2</c:v>
                </c:pt>
                <c:pt idx="6">
                  <c:v>3.2000000000000001E-2</c:v>
                </c:pt>
                <c:pt idx="7">
                  <c:v>5.3199999999999997E-2</c:v>
                </c:pt>
                <c:pt idx="8">
                  <c:v>6.1199999999999997E-2</c:v>
                </c:pt>
                <c:pt idx="9">
                  <c:v>6.6299999999999998E-2</c:v>
                </c:pt>
                <c:pt idx="10">
                  <c:v>7.0599999999999996E-2</c:v>
                </c:pt>
                <c:pt idx="11">
                  <c:v>7.3800000000000004E-2</c:v>
                </c:pt>
                <c:pt idx="12">
                  <c:v>7.5300000000000006E-2</c:v>
                </c:pt>
                <c:pt idx="13">
                  <c:v>7.5999999999999998E-2</c:v>
                </c:pt>
                <c:pt idx="14">
                  <c:v>7.9000000000000001E-2</c:v>
                </c:pt>
                <c:pt idx="15">
                  <c:v>8.0399999999999999E-2</c:v>
                </c:pt>
                <c:pt idx="16">
                  <c:v>7.7200000000000005E-2</c:v>
                </c:pt>
                <c:pt idx="17">
                  <c:v>6.7599999999999993E-2</c:v>
                </c:pt>
                <c:pt idx="18">
                  <c:v>5.3199999999999997E-2</c:v>
                </c:pt>
                <c:pt idx="19">
                  <c:v>3.8699999999999998E-2</c:v>
                </c:pt>
                <c:pt idx="20">
                  <c:v>2.7799999999999998E-2</c:v>
                </c:pt>
                <c:pt idx="21">
                  <c:v>2.01E-2</c:v>
                </c:pt>
                <c:pt idx="22">
                  <c:v>1.43E-2</c:v>
                </c:pt>
                <c:pt idx="23">
                  <c:v>7.7000000000000002E-3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1DD-448D-B306-700AA434C4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37'!$B$4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37'!$B$5:$B$28</c:f>
              <c:numCache>
                <c:formatCode>0.00%</c:formatCode>
                <c:ptCount val="24"/>
                <c:pt idx="0">
                  <c:v>6.9231316725978653E-3</c:v>
                </c:pt>
                <c:pt idx="1">
                  <c:v>3.4615658362989327E-3</c:v>
                </c:pt>
                <c:pt idx="2">
                  <c:v>2.193950177935943E-3</c:v>
                </c:pt>
                <c:pt idx="3">
                  <c:v>1.7551601423487545E-3</c:v>
                </c:pt>
                <c:pt idx="4">
                  <c:v>1.2676156583629893E-3</c:v>
                </c:pt>
                <c:pt idx="5">
                  <c:v>2.0476868327402135E-3</c:v>
                </c:pt>
                <c:pt idx="6">
                  <c:v>4.6316725978647688E-3</c:v>
                </c:pt>
                <c:pt idx="7">
                  <c:v>1.0823487544483985E-2</c:v>
                </c:pt>
                <c:pt idx="8">
                  <c:v>1.7064056939501783E-2</c:v>
                </c:pt>
                <c:pt idx="9">
                  <c:v>2.0379359430604982E-2</c:v>
                </c:pt>
                <c:pt idx="10">
                  <c:v>2.486476868327402E-2</c:v>
                </c:pt>
                <c:pt idx="11">
                  <c:v>2.920391459074733E-2</c:v>
                </c:pt>
                <c:pt idx="12">
                  <c:v>3.2226690391459076E-2</c:v>
                </c:pt>
                <c:pt idx="13">
                  <c:v>3.46644128113879E-2</c:v>
                </c:pt>
                <c:pt idx="14">
                  <c:v>3.6955871886120997E-2</c:v>
                </c:pt>
                <c:pt idx="15">
                  <c:v>4.0807473309608544E-2</c:v>
                </c:pt>
                <c:pt idx="16">
                  <c:v>4.3342704626334522E-2</c:v>
                </c:pt>
                <c:pt idx="17">
                  <c:v>4.270889679715302E-2</c:v>
                </c:pt>
                <c:pt idx="18">
                  <c:v>3.646832740213523E-2</c:v>
                </c:pt>
                <c:pt idx="19">
                  <c:v>2.8131316725978649E-2</c:v>
                </c:pt>
                <c:pt idx="20">
                  <c:v>2.1744483985765124E-2</c:v>
                </c:pt>
                <c:pt idx="21">
                  <c:v>1.8477935943060499E-2</c:v>
                </c:pt>
                <c:pt idx="22">
                  <c:v>1.5308896797153023E-2</c:v>
                </c:pt>
                <c:pt idx="23">
                  <c:v>1.2091103202846974E-2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7E-4145-859C-8E7DE1A609A5}"/>
            </c:ext>
          </c:extLst>
        </c:ser>
        <c:ser>
          <c:idx val="1"/>
          <c:order val="1"/>
          <c:tx>
            <c:strRef>
              <c:f>'PCS 37'!$C$4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37'!$C$5:$C$28</c:f>
              <c:numCache>
                <c:formatCode>0.00%</c:formatCode>
                <c:ptCount val="24"/>
                <c:pt idx="0">
                  <c:v>3.5359430604982207E-3</c:v>
                </c:pt>
                <c:pt idx="1">
                  <c:v>2.2035587188612101E-3</c:v>
                </c:pt>
                <c:pt idx="2">
                  <c:v>1.5886120996441281E-3</c:v>
                </c:pt>
                <c:pt idx="3">
                  <c:v>1.3323843416370106E-3</c:v>
                </c:pt>
                <c:pt idx="4">
                  <c:v>1.8960854092526691E-3</c:v>
                </c:pt>
                <c:pt idx="5">
                  <c:v>5.0220640569395023E-3</c:v>
                </c:pt>
                <c:pt idx="6">
                  <c:v>1.4195017793594306E-2</c:v>
                </c:pt>
                <c:pt idx="7">
                  <c:v>2.721138790035587E-2</c:v>
                </c:pt>
                <c:pt idx="8">
                  <c:v>3.6128113879003554E-2</c:v>
                </c:pt>
                <c:pt idx="9">
                  <c:v>3.9612811387900355E-2</c:v>
                </c:pt>
                <c:pt idx="10">
                  <c:v>3.8741637010676157E-2</c:v>
                </c:pt>
                <c:pt idx="11">
                  <c:v>3.8741637010676157E-2</c:v>
                </c:pt>
                <c:pt idx="12">
                  <c:v>3.8536654804270466E-2</c:v>
                </c:pt>
                <c:pt idx="13">
                  <c:v>3.7050533807829189E-2</c:v>
                </c:pt>
                <c:pt idx="14">
                  <c:v>3.5359430604982214E-2</c:v>
                </c:pt>
                <c:pt idx="15">
                  <c:v>3.4129537366548043E-2</c:v>
                </c:pt>
                <c:pt idx="16">
                  <c:v>3.2848398576512457E-2</c:v>
                </c:pt>
                <c:pt idx="17">
                  <c:v>2.9927402135231318E-2</c:v>
                </c:pt>
                <c:pt idx="18">
                  <c:v>2.7057651245551602E-2</c:v>
                </c:pt>
                <c:pt idx="19">
                  <c:v>2.1779359430604984E-2</c:v>
                </c:pt>
                <c:pt idx="20">
                  <c:v>1.6552313167259788E-2</c:v>
                </c:pt>
                <c:pt idx="21">
                  <c:v>1.2708896797153025E-2</c:v>
                </c:pt>
                <c:pt idx="22">
                  <c:v>9.7366548042704618E-3</c:v>
                </c:pt>
                <c:pt idx="23">
                  <c:v>6.4569395017793595E-3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7E-4145-859C-8E7DE1A609A5}"/>
            </c:ext>
          </c:extLst>
        </c:ser>
        <c:ser>
          <c:idx val="2"/>
          <c:order val="2"/>
          <c:tx>
            <c:strRef>
              <c:f>'PCS 37'!$D$4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37'!$D$5:$D$28</c:f>
              <c:numCache>
                <c:formatCode>0.00%</c:formatCode>
                <c:ptCount val="24"/>
                <c:pt idx="0">
                  <c:v>1.04E-2</c:v>
                </c:pt>
                <c:pt idx="1">
                  <c:v>5.7000000000000002E-3</c:v>
                </c:pt>
                <c:pt idx="2">
                  <c:v>3.8E-3</c:v>
                </c:pt>
                <c:pt idx="3">
                  <c:v>3.0999999999999999E-3</c:v>
                </c:pt>
                <c:pt idx="4">
                  <c:v>3.0999999999999999E-3</c:v>
                </c:pt>
                <c:pt idx="5">
                  <c:v>7.1000000000000004E-3</c:v>
                </c:pt>
                <c:pt idx="6">
                  <c:v>1.89E-2</c:v>
                </c:pt>
                <c:pt idx="7">
                  <c:v>3.8100000000000002E-2</c:v>
                </c:pt>
                <c:pt idx="8">
                  <c:v>5.3199999999999997E-2</c:v>
                </c:pt>
                <c:pt idx="9">
                  <c:v>0.06</c:v>
                </c:pt>
                <c:pt idx="10">
                  <c:v>6.3600000000000004E-2</c:v>
                </c:pt>
                <c:pt idx="11">
                  <c:v>6.8000000000000005E-2</c:v>
                </c:pt>
                <c:pt idx="12">
                  <c:v>7.0800000000000002E-2</c:v>
                </c:pt>
                <c:pt idx="13">
                  <c:v>7.17E-2</c:v>
                </c:pt>
                <c:pt idx="14">
                  <c:v>7.2300000000000003E-2</c:v>
                </c:pt>
                <c:pt idx="15">
                  <c:v>7.4899999999999994E-2</c:v>
                </c:pt>
                <c:pt idx="16">
                  <c:v>7.6200000000000004E-2</c:v>
                </c:pt>
                <c:pt idx="17">
                  <c:v>7.2700000000000001E-2</c:v>
                </c:pt>
                <c:pt idx="18">
                  <c:v>6.3500000000000001E-2</c:v>
                </c:pt>
                <c:pt idx="19">
                  <c:v>4.99E-2</c:v>
                </c:pt>
                <c:pt idx="20">
                  <c:v>3.8300000000000001E-2</c:v>
                </c:pt>
                <c:pt idx="21">
                  <c:v>3.1199999999999999E-2</c:v>
                </c:pt>
                <c:pt idx="22">
                  <c:v>2.5000000000000001E-2</c:v>
                </c:pt>
                <c:pt idx="23">
                  <c:v>1.8599999999999998E-2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87E-4145-859C-8E7DE1A609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8.1792361506142525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9D0-4B92-8887-4347EC6D0984}"/>
            </c:ext>
          </c:extLst>
        </c:ser>
        <c:ser>
          <c:idx val="1"/>
          <c:order val="1"/>
          <c:tx>
            <c:strRef>
              <c:f>'PCS 37'!$H$4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37'!$H$5:$H$16</c:f>
              <c:numCache>
                <c:formatCode>General</c:formatCode>
                <c:ptCount val="12"/>
                <c:pt idx="0">
                  <c:v>1.07</c:v>
                </c:pt>
                <c:pt idx="1">
                  <c:v>1.1499999999999999</c:v>
                </c:pt>
                <c:pt idx="2">
                  <c:v>1.17</c:v>
                </c:pt>
                <c:pt idx="3">
                  <c:v>1.1200000000000001</c:v>
                </c:pt>
                <c:pt idx="4">
                  <c:v>1.02</c:v>
                </c:pt>
                <c:pt idx="5">
                  <c:v>0.97</c:v>
                </c:pt>
                <c:pt idx="6">
                  <c:v>0.98</c:v>
                </c:pt>
                <c:pt idx="7">
                  <c:v>0.94</c:v>
                </c:pt>
                <c:pt idx="8">
                  <c:v>0.9</c:v>
                </c:pt>
                <c:pt idx="9">
                  <c:v>0.84</c:v>
                </c:pt>
                <c:pt idx="10">
                  <c:v>0.84</c:v>
                </c:pt>
                <c:pt idx="11">
                  <c:v>0.85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D0-4B92-8887-4347EC6D09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38'!$B$4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38'!$B$5:$B$28</c:f>
              <c:numCache>
                <c:formatCode>0.00%</c:formatCode>
                <c:ptCount val="24"/>
                <c:pt idx="0">
                  <c:v>2.5783783783783786E-3</c:v>
                </c:pt>
                <c:pt idx="1">
                  <c:v>1.9459459459459461E-3</c:v>
                </c:pt>
                <c:pt idx="2">
                  <c:v>1.0702702702702705E-3</c:v>
                </c:pt>
                <c:pt idx="3">
                  <c:v>8.7567567567567559E-4</c:v>
                </c:pt>
                <c:pt idx="4">
                  <c:v>1.3621621621621623E-3</c:v>
                </c:pt>
                <c:pt idx="5">
                  <c:v>2.6270270270270274E-3</c:v>
                </c:pt>
                <c:pt idx="6">
                  <c:v>7.1513513513513519E-3</c:v>
                </c:pt>
                <c:pt idx="7">
                  <c:v>1.4983783783783785E-2</c:v>
                </c:pt>
                <c:pt idx="8">
                  <c:v>1.8827027027027026E-2</c:v>
                </c:pt>
                <c:pt idx="9">
                  <c:v>2.3643243243243239E-2</c:v>
                </c:pt>
                <c:pt idx="10">
                  <c:v>2.8459459459459463E-2</c:v>
                </c:pt>
                <c:pt idx="11">
                  <c:v>3.2205405405405403E-2</c:v>
                </c:pt>
                <c:pt idx="12">
                  <c:v>3.5610810810810807E-2</c:v>
                </c:pt>
                <c:pt idx="13">
                  <c:v>3.7264864864864862E-2</c:v>
                </c:pt>
                <c:pt idx="14">
                  <c:v>4.1740540540540542E-2</c:v>
                </c:pt>
                <c:pt idx="15">
                  <c:v>4.6508108108108112E-2</c:v>
                </c:pt>
                <c:pt idx="16">
                  <c:v>4.7627027027027029E-2</c:v>
                </c:pt>
                <c:pt idx="17">
                  <c:v>4.0475675675675671E-2</c:v>
                </c:pt>
                <c:pt idx="18">
                  <c:v>3.030810810810811E-2</c:v>
                </c:pt>
                <c:pt idx="19">
                  <c:v>2.1113513513513513E-2</c:v>
                </c:pt>
                <c:pt idx="20">
                  <c:v>1.7124324324324328E-2</c:v>
                </c:pt>
                <c:pt idx="21">
                  <c:v>1.4010810810810809E-2</c:v>
                </c:pt>
                <c:pt idx="22">
                  <c:v>1.2162162162162163E-2</c:v>
                </c:pt>
                <c:pt idx="23">
                  <c:v>6.8108108108108105E-3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9C-4B96-AB81-BCC3336ED116}"/>
            </c:ext>
          </c:extLst>
        </c:ser>
        <c:ser>
          <c:idx val="1"/>
          <c:order val="1"/>
          <c:tx>
            <c:strRef>
              <c:f>'PCS 38'!$C$4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38'!$C$5:$C$28</c:f>
              <c:numCache>
                <c:formatCode>0.00%</c:formatCode>
                <c:ptCount val="24"/>
                <c:pt idx="0">
                  <c:v>2.1567567567567568E-3</c:v>
                </c:pt>
                <c:pt idx="1">
                  <c:v>1.6945945945945945E-3</c:v>
                </c:pt>
                <c:pt idx="2">
                  <c:v>1.1297297297297299E-3</c:v>
                </c:pt>
                <c:pt idx="3">
                  <c:v>1.2837837837837837E-3</c:v>
                </c:pt>
                <c:pt idx="4">
                  <c:v>3.0810810810810814E-3</c:v>
                </c:pt>
                <c:pt idx="5">
                  <c:v>9.8594594594594593E-3</c:v>
                </c:pt>
                <c:pt idx="6">
                  <c:v>2.5470270270270268E-2</c:v>
                </c:pt>
                <c:pt idx="7">
                  <c:v>3.794864864864865E-2</c:v>
                </c:pt>
                <c:pt idx="8">
                  <c:v>4.1851351351351353E-2</c:v>
                </c:pt>
                <c:pt idx="9">
                  <c:v>4.0618918918918924E-2</c:v>
                </c:pt>
                <c:pt idx="10">
                  <c:v>4.0362162162162166E-2</c:v>
                </c:pt>
                <c:pt idx="11">
                  <c:v>3.9900000000000005E-2</c:v>
                </c:pt>
                <c:pt idx="12">
                  <c:v>3.8410810810810811E-2</c:v>
                </c:pt>
                <c:pt idx="13">
                  <c:v>3.61E-2</c:v>
                </c:pt>
                <c:pt idx="14">
                  <c:v>3.5535135135135135E-2</c:v>
                </c:pt>
                <c:pt idx="15">
                  <c:v>3.3891891891891894E-2</c:v>
                </c:pt>
                <c:pt idx="16">
                  <c:v>3.0348648648648651E-2</c:v>
                </c:pt>
                <c:pt idx="17">
                  <c:v>2.6035135135135133E-2</c:v>
                </c:pt>
                <c:pt idx="18">
                  <c:v>2.1054054054054056E-2</c:v>
                </c:pt>
                <c:pt idx="19">
                  <c:v>1.555945945945946E-2</c:v>
                </c:pt>
                <c:pt idx="20">
                  <c:v>1.14E-2</c:v>
                </c:pt>
                <c:pt idx="21">
                  <c:v>9.2432432432432415E-3</c:v>
                </c:pt>
                <c:pt idx="22">
                  <c:v>6.6756756756756758E-3</c:v>
                </c:pt>
                <c:pt idx="23">
                  <c:v>3.8513513513513515E-3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9C-4B96-AB81-BCC3336ED116}"/>
            </c:ext>
          </c:extLst>
        </c:ser>
        <c:ser>
          <c:idx val="2"/>
          <c:order val="2"/>
          <c:tx>
            <c:strRef>
              <c:f>'PCS 38'!$D$4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38'!$D$5:$D$28</c:f>
              <c:numCache>
                <c:formatCode>0.00%</c:formatCode>
                <c:ptCount val="24"/>
                <c:pt idx="0">
                  <c:v>4.7000000000000002E-3</c:v>
                </c:pt>
                <c:pt idx="1">
                  <c:v>3.5999999999999999E-3</c:v>
                </c:pt>
                <c:pt idx="2">
                  <c:v>2.2000000000000001E-3</c:v>
                </c:pt>
                <c:pt idx="3">
                  <c:v>2.2000000000000001E-3</c:v>
                </c:pt>
                <c:pt idx="4">
                  <c:v>4.4000000000000003E-3</c:v>
                </c:pt>
                <c:pt idx="5">
                  <c:v>1.24E-2</c:v>
                </c:pt>
                <c:pt idx="6">
                  <c:v>3.2500000000000001E-2</c:v>
                </c:pt>
                <c:pt idx="7">
                  <c:v>5.28E-2</c:v>
                </c:pt>
                <c:pt idx="8">
                  <c:v>6.0499999999999998E-2</c:v>
                </c:pt>
                <c:pt idx="9">
                  <c:v>6.4199999999999993E-2</c:v>
                </c:pt>
                <c:pt idx="10">
                  <c:v>6.88E-2</c:v>
                </c:pt>
                <c:pt idx="11">
                  <c:v>7.2099999999999997E-2</c:v>
                </c:pt>
                <c:pt idx="12">
                  <c:v>7.3999999999999996E-2</c:v>
                </c:pt>
                <c:pt idx="13">
                  <c:v>7.3400000000000007E-2</c:v>
                </c:pt>
                <c:pt idx="14">
                  <c:v>7.7299999999999994E-2</c:v>
                </c:pt>
                <c:pt idx="15">
                  <c:v>8.0500000000000002E-2</c:v>
                </c:pt>
                <c:pt idx="16">
                  <c:v>7.8100000000000003E-2</c:v>
                </c:pt>
                <c:pt idx="17">
                  <c:v>6.6699999999999995E-2</c:v>
                </c:pt>
                <c:pt idx="18">
                  <c:v>5.1499999999999997E-2</c:v>
                </c:pt>
                <c:pt idx="19">
                  <c:v>3.6700000000000003E-2</c:v>
                </c:pt>
                <c:pt idx="20">
                  <c:v>2.8500000000000001E-2</c:v>
                </c:pt>
                <c:pt idx="21">
                  <c:v>2.3300000000000001E-2</c:v>
                </c:pt>
                <c:pt idx="22">
                  <c:v>1.8800000000000001E-2</c:v>
                </c:pt>
                <c:pt idx="23">
                  <c:v>1.0699999999999999E-2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A9C-4B96-AB81-BCC3336ED1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A05-483F-8868-099E02E9E15F}"/>
            </c:ext>
          </c:extLst>
        </c:ser>
        <c:ser>
          <c:idx val="1"/>
          <c:order val="1"/>
          <c:tx>
            <c:strRef>
              <c:f>'PCS 38'!$H$4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38'!$H$5:$H$16</c:f>
              <c:numCache>
                <c:formatCode>General</c:formatCode>
                <c:ptCount val="12"/>
                <c:pt idx="0">
                  <c:v>1.36</c:v>
                </c:pt>
                <c:pt idx="1">
                  <c:v>1.29</c:v>
                </c:pt>
                <c:pt idx="2">
                  <c:v>1.28</c:v>
                </c:pt>
                <c:pt idx="3">
                  <c:v>1.2</c:v>
                </c:pt>
                <c:pt idx="4">
                  <c:v>1.05</c:v>
                </c:pt>
                <c:pt idx="5">
                  <c:v>0.98</c:v>
                </c:pt>
                <c:pt idx="6">
                  <c:v>0.98</c:v>
                </c:pt>
                <c:pt idx="7">
                  <c:v>0.93</c:v>
                </c:pt>
                <c:pt idx="8">
                  <c:v>0.75</c:v>
                </c:pt>
                <c:pt idx="9">
                  <c:v>0.72</c:v>
                </c:pt>
                <c:pt idx="10">
                  <c:v>0.71</c:v>
                </c:pt>
                <c:pt idx="11">
                  <c:v>0.71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05-483F-8868-099E02E9E1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39'!$B$4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39'!$B$5:$B$28</c:f>
              <c:numCache>
                <c:formatCode>0.00%</c:formatCode>
                <c:ptCount val="24"/>
                <c:pt idx="0">
                  <c:v>2.15E-3</c:v>
                </c:pt>
                <c:pt idx="1">
                  <c:v>1.5E-3</c:v>
                </c:pt>
                <c:pt idx="2">
                  <c:v>1.1999999999999999E-3</c:v>
                </c:pt>
                <c:pt idx="3">
                  <c:v>1.15E-3</c:v>
                </c:pt>
                <c:pt idx="4">
                  <c:v>1.8500000000000001E-3</c:v>
                </c:pt>
                <c:pt idx="5">
                  <c:v>4.7000000000000002E-3</c:v>
                </c:pt>
                <c:pt idx="6">
                  <c:v>1.685E-2</c:v>
                </c:pt>
                <c:pt idx="7">
                  <c:v>3.1699999999999999E-2</c:v>
                </c:pt>
                <c:pt idx="8">
                  <c:v>2.8899999999999999E-2</c:v>
                </c:pt>
                <c:pt idx="9">
                  <c:v>3.1099999999999999E-2</c:v>
                </c:pt>
                <c:pt idx="10">
                  <c:v>3.3250000000000002E-2</c:v>
                </c:pt>
                <c:pt idx="11">
                  <c:v>3.56E-2</c:v>
                </c:pt>
                <c:pt idx="12">
                  <c:v>3.6499999999999998E-2</c:v>
                </c:pt>
                <c:pt idx="13">
                  <c:v>3.6299999999999999E-2</c:v>
                </c:pt>
                <c:pt idx="14">
                  <c:v>3.8399999999999997E-2</c:v>
                </c:pt>
                <c:pt idx="15">
                  <c:v>3.7850000000000002E-2</c:v>
                </c:pt>
                <c:pt idx="16">
                  <c:v>3.9649999999999998E-2</c:v>
                </c:pt>
                <c:pt idx="17">
                  <c:v>3.6200000000000003E-2</c:v>
                </c:pt>
                <c:pt idx="18">
                  <c:v>2.8199999999999999E-2</c:v>
                </c:pt>
                <c:pt idx="19">
                  <c:v>2.1350000000000001E-2</c:v>
                </c:pt>
                <c:pt idx="20">
                  <c:v>1.44E-2</c:v>
                </c:pt>
                <c:pt idx="21">
                  <c:v>1.025E-2</c:v>
                </c:pt>
                <c:pt idx="22">
                  <c:v>6.8999999999999999E-3</c:v>
                </c:pt>
                <c:pt idx="23">
                  <c:v>4.1000000000000003E-3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7-4C01-B2C0-979399C35E70}"/>
            </c:ext>
          </c:extLst>
        </c:ser>
        <c:ser>
          <c:idx val="1"/>
          <c:order val="1"/>
          <c:tx>
            <c:strRef>
              <c:f>'PCS 39'!$C$4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39'!$C$5:$C$28</c:f>
              <c:numCache>
                <c:formatCode>0.00%</c:formatCode>
                <c:ptCount val="24"/>
                <c:pt idx="0">
                  <c:v>2.5000000000000001E-3</c:v>
                </c:pt>
                <c:pt idx="1">
                  <c:v>1.8E-3</c:v>
                </c:pt>
                <c:pt idx="2">
                  <c:v>1.2999999999999999E-3</c:v>
                </c:pt>
                <c:pt idx="3">
                  <c:v>1.1000000000000001E-3</c:v>
                </c:pt>
                <c:pt idx="4">
                  <c:v>1.25E-3</c:v>
                </c:pt>
                <c:pt idx="5">
                  <c:v>3.3000000000000004E-3</c:v>
                </c:pt>
                <c:pt idx="6">
                  <c:v>1.2149999999999999E-2</c:v>
                </c:pt>
                <c:pt idx="7">
                  <c:v>2.9649999999999996E-2</c:v>
                </c:pt>
                <c:pt idx="8">
                  <c:v>2.785E-2</c:v>
                </c:pt>
                <c:pt idx="9">
                  <c:v>3.0599999999999999E-2</c:v>
                </c:pt>
                <c:pt idx="10">
                  <c:v>3.245E-2</c:v>
                </c:pt>
                <c:pt idx="11">
                  <c:v>3.5749999999999997E-2</c:v>
                </c:pt>
                <c:pt idx="12">
                  <c:v>3.6499999999999998E-2</c:v>
                </c:pt>
                <c:pt idx="13">
                  <c:v>3.7150000000000002E-2</c:v>
                </c:pt>
                <c:pt idx="14">
                  <c:v>3.7900000000000003E-2</c:v>
                </c:pt>
                <c:pt idx="15">
                  <c:v>3.8699999999999998E-2</c:v>
                </c:pt>
                <c:pt idx="16">
                  <c:v>4.0349999999999997E-2</c:v>
                </c:pt>
                <c:pt idx="17">
                  <c:v>3.7650000000000003E-2</c:v>
                </c:pt>
                <c:pt idx="18">
                  <c:v>2.8500000000000001E-2</c:v>
                </c:pt>
                <c:pt idx="19">
                  <c:v>2.4850000000000004E-2</c:v>
                </c:pt>
                <c:pt idx="20">
                  <c:v>1.5699999999999999E-2</c:v>
                </c:pt>
                <c:pt idx="21">
                  <c:v>1.09E-2</c:v>
                </c:pt>
                <c:pt idx="22">
                  <c:v>7.4000000000000003E-3</c:v>
                </c:pt>
                <c:pt idx="23">
                  <c:v>4.7999999999999996E-3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7-4C01-B2C0-979399C35E70}"/>
            </c:ext>
          </c:extLst>
        </c:ser>
        <c:ser>
          <c:idx val="2"/>
          <c:order val="2"/>
          <c:tx>
            <c:strRef>
              <c:f>'PCS 39'!$D$4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39'!$D$5:$D$28</c:f>
              <c:numCache>
                <c:formatCode>0.00%</c:formatCode>
                <c:ptCount val="24"/>
                <c:pt idx="0">
                  <c:v>4.3E-3</c:v>
                </c:pt>
                <c:pt idx="1">
                  <c:v>3.0000000000000001E-3</c:v>
                </c:pt>
                <c:pt idx="2">
                  <c:v>2.3999999999999998E-3</c:v>
                </c:pt>
                <c:pt idx="3">
                  <c:v>2.3E-3</c:v>
                </c:pt>
                <c:pt idx="4">
                  <c:v>3.7000000000000002E-3</c:v>
                </c:pt>
                <c:pt idx="5">
                  <c:v>9.4000000000000004E-3</c:v>
                </c:pt>
                <c:pt idx="6">
                  <c:v>3.3700000000000001E-2</c:v>
                </c:pt>
                <c:pt idx="7">
                  <c:v>6.3399999999999998E-2</c:v>
                </c:pt>
                <c:pt idx="8">
                  <c:v>5.7799999999999997E-2</c:v>
                </c:pt>
                <c:pt idx="9">
                  <c:v>6.2199999999999998E-2</c:v>
                </c:pt>
                <c:pt idx="10">
                  <c:v>6.6500000000000004E-2</c:v>
                </c:pt>
                <c:pt idx="11">
                  <c:v>7.1199999999999999E-2</c:v>
                </c:pt>
                <c:pt idx="12">
                  <c:v>7.2999999999999995E-2</c:v>
                </c:pt>
                <c:pt idx="13">
                  <c:v>7.2599999999999998E-2</c:v>
                </c:pt>
                <c:pt idx="14">
                  <c:v>7.6799999999999993E-2</c:v>
                </c:pt>
                <c:pt idx="15">
                  <c:v>7.5700000000000003E-2</c:v>
                </c:pt>
                <c:pt idx="16">
                  <c:v>7.9299999999999995E-2</c:v>
                </c:pt>
                <c:pt idx="17">
                  <c:v>7.2400000000000006E-2</c:v>
                </c:pt>
                <c:pt idx="18">
                  <c:v>5.6399999999999999E-2</c:v>
                </c:pt>
                <c:pt idx="19">
                  <c:v>4.2700000000000002E-2</c:v>
                </c:pt>
                <c:pt idx="20">
                  <c:v>2.8799999999999999E-2</c:v>
                </c:pt>
                <c:pt idx="21">
                  <c:v>2.0500000000000001E-2</c:v>
                </c:pt>
                <c:pt idx="22">
                  <c:v>1.38E-2</c:v>
                </c:pt>
                <c:pt idx="23">
                  <c:v>8.2000000000000007E-3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797-4C01-B2C0-979399C35E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416372953380828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39'!$G$4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39'!$F$5:$F$16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476-419F-B3DF-E45B50FF4DFD}"/>
            </c:ext>
          </c:extLst>
        </c:ser>
        <c:ser>
          <c:idx val="1"/>
          <c:order val="1"/>
          <c:tx>
            <c:strRef>
              <c:f>'PCS 39'!$H$4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39'!$F$5:$F$16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39'!$H$5:$H$16</c:f>
              <c:numCache>
                <c:formatCode>General</c:formatCode>
                <c:ptCount val="12"/>
                <c:pt idx="0">
                  <c:v>1.05</c:v>
                </c:pt>
                <c:pt idx="1">
                  <c:v>1.1499999999999999</c:v>
                </c:pt>
                <c:pt idx="2">
                  <c:v>1.1299999999999999</c:v>
                </c:pt>
                <c:pt idx="3">
                  <c:v>1.05</c:v>
                </c:pt>
                <c:pt idx="4">
                  <c:v>0.95</c:v>
                </c:pt>
                <c:pt idx="5">
                  <c:v>0.87</c:v>
                </c:pt>
                <c:pt idx="6">
                  <c:v>0.82</c:v>
                </c:pt>
                <c:pt idx="7">
                  <c:v>0.89</c:v>
                </c:pt>
                <c:pt idx="8">
                  <c:v>0.87</c:v>
                </c:pt>
                <c:pt idx="9">
                  <c:v>1.1399999999999999</c:v>
                </c:pt>
                <c:pt idx="10">
                  <c:v>1.05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76-419F-B3DF-E45B50FF4DF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40'!$B$4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40'!$B$5:$B$28</c:f>
              <c:numCache>
                <c:formatCode>0.00%</c:formatCode>
                <c:ptCount val="24"/>
                <c:pt idx="0">
                  <c:v>3.5121951219512196E-3</c:v>
                </c:pt>
                <c:pt idx="1">
                  <c:v>2.1463414634146343E-3</c:v>
                </c:pt>
                <c:pt idx="2">
                  <c:v>1.7560975609756098E-3</c:v>
                </c:pt>
                <c:pt idx="3">
                  <c:v>1.4634146341463415E-3</c:v>
                </c:pt>
                <c:pt idx="4">
                  <c:v>1.5121951219512196E-3</c:v>
                </c:pt>
                <c:pt idx="5">
                  <c:v>3.5609756097560973E-3</c:v>
                </c:pt>
                <c:pt idx="6">
                  <c:v>1.0536585365853659E-2</c:v>
                </c:pt>
                <c:pt idx="7">
                  <c:v>1.8780487804878048E-2</c:v>
                </c:pt>
                <c:pt idx="8">
                  <c:v>2.2926829268292682E-2</c:v>
                </c:pt>
                <c:pt idx="9">
                  <c:v>2.7170731707317076E-2</c:v>
                </c:pt>
                <c:pt idx="10">
                  <c:v>3.1268292682926829E-2</c:v>
                </c:pt>
                <c:pt idx="11">
                  <c:v>3.458536585365854E-2</c:v>
                </c:pt>
                <c:pt idx="12">
                  <c:v>3.6585365853658534E-2</c:v>
                </c:pt>
                <c:pt idx="13">
                  <c:v>3.6682926829268298E-2</c:v>
                </c:pt>
                <c:pt idx="14">
                  <c:v>3.7365853658536584E-2</c:v>
                </c:pt>
                <c:pt idx="15">
                  <c:v>3.8585365853658536E-2</c:v>
                </c:pt>
                <c:pt idx="16">
                  <c:v>3.8780487804878049E-2</c:v>
                </c:pt>
                <c:pt idx="17">
                  <c:v>3.848780487804878E-2</c:v>
                </c:pt>
                <c:pt idx="18">
                  <c:v>3.0439024390243902E-2</c:v>
                </c:pt>
                <c:pt idx="19">
                  <c:v>2.3512195121951223E-2</c:v>
                </c:pt>
                <c:pt idx="20">
                  <c:v>1.8487804878048783E-2</c:v>
                </c:pt>
                <c:pt idx="21">
                  <c:v>1.4146341463414635E-2</c:v>
                </c:pt>
                <c:pt idx="22">
                  <c:v>9.6585365853658536E-3</c:v>
                </c:pt>
                <c:pt idx="23">
                  <c:v>5.8536585365853658E-3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0C0-4532-B30F-CAB51965566E}"/>
            </c:ext>
          </c:extLst>
        </c:ser>
        <c:ser>
          <c:idx val="1"/>
          <c:order val="1"/>
          <c:tx>
            <c:strRef>
              <c:f>'PCS 40'!$C$4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40'!$C$5:$C$28</c:f>
              <c:numCache>
                <c:formatCode>0.00%</c:formatCode>
                <c:ptCount val="24"/>
                <c:pt idx="0">
                  <c:v>2.9707317073170729E-3</c:v>
                </c:pt>
                <c:pt idx="1">
                  <c:v>1.8439024390243901E-3</c:v>
                </c:pt>
                <c:pt idx="2">
                  <c:v>1.5365853658536584E-3</c:v>
                </c:pt>
                <c:pt idx="3">
                  <c:v>1.5365853658536584E-3</c:v>
                </c:pt>
                <c:pt idx="4">
                  <c:v>2.2536585365853659E-3</c:v>
                </c:pt>
                <c:pt idx="5">
                  <c:v>6.2487804878048779E-3</c:v>
                </c:pt>
                <c:pt idx="6">
                  <c:v>1.659512195121951E-2</c:v>
                </c:pt>
                <c:pt idx="7">
                  <c:v>2.6070731707317073E-2</c:v>
                </c:pt>
                <c:pt idx="8">
                  <c:v>2.9758536585365852E-2</c:v>
                </c:pt>
                <c:pt idx="9">
                  <c:v>3.175609756097561E-2</c:v>
                </c:pt>
                <c:pt idx="10">
                  <c:v>3.4880487804878048E-2</c:v>
                </c:pt>
                <c:pt idx="11">
                  <c:v>3.754390243902439E-2</c:v>
                </c:pt>
                <c:pt idx="12">
                  <c:v>3.8209756097560978E-2</c:v>
                </c:pt>
                <c:pt idx="13">
                  <c:v>3.7646341463414633E-2</c:v>
                </c:pt>
                <c:pt idx="14">
                  <c:v>3.7339024390243905E-2</c:v>
                </c:pt>
                <c:pt idx="15">
                  <c:v>3.6621951219512193E-2</c:v>
                </c:pt>
                <c:pt idx="16">
                  <c:v>3.6878048780487803E-2</c:v>
                </c:pt>
                <c:pt idx="17">
                  <c:v>3.447073170731707E-2</c:v>
                </c:pt>
                <c:pt idx="18">
                  <c:v>2.9656097560975609E-2</c:v>
                </c:pt>
                <c:pt idx="19">
                  <c:v>2.3817073170731708E-2</c:v>
                </c:pt>
                <c:pt idx="20">
                  <c:v>1.7875609756097564E-2</c:v>
                </c:pt>
                <c:pt idx="21">
                  <c:v>1.2907317073170731E-2</c:v>
                </c:pt>
                <c:pt idx="22">
                  <c:v>8.5024390243902438E-3</c:v>
                </c:pt>
                <c:pt idx="23">
                  <c:v>5.275609756097561E-3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0C0-4532-B30F-CAB51965566E}"/>
            </c:ext>
          </c:extLst>
        </c:ser>
        <c:ser>
          <c:idx val="2"/>
          <c:order val="2"/>
          <c:tx>
            <c:strRef>
              <c:f>'PCS 40'!$D$4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40'!$D$5:$D$28</c:f>
              <c:numCache>
                <c:formatCode>0.00%</c:formatCode>
                <c:ptCount val="24"/>
                <c:pt idx="0">
                  <c:v>6.4999999999999997E-3</c:v>
                </c:pt>
                <c:pt idx="1">
                  <c:v>4.0000000000000001E-3</c:v>
                </c:pt>
                <c:pt idx="2">
                  <c:v>3.3E-3</c:v>
                </c:pt>
                <c:pt idx="3">
                  <c:v>3.0000000000000001E-3</c:v>
                </c:pt>
                <c:pt idx="4">
                  <c:v>3.8E-3</c:v>
                </c:pt>
                <c:pt idx="5">
                  <c:v>9.7999999999999997E-3</c:v>
                </c:pt>
                <c:pt idx="6">
                  <c:v>2.7199999999999998E-2</c:v>
                </c:pt>
                <c:pt idx="7">
                  <c:v>4.4900000000000002E-2</c:v>
                </c:pt>
                <c:pt idx="8">
                  <c:v>5.2699999999999997E-2</c:v>
                </c:pt>
                <c:pt idx="9">
                  <c:v>5.8900000000000001E-2</c:v>
                </c:pt>
                <c:pt idx="10">
                  <c:v>6.6100000000000006E-2</c:v>
                </c:pt>
                <c:pt idx="11">
                  <c:v>7.2099999999999997E-2</c:v>
                </c:pt>
                <c:pt idx="12">
                  <c:v>7.4800000000000005E-2</c:v>
                </c:pt>
                <c:pt idx="13">
                  <c:v>7.4300000000000005E-2</c:v>
                </c:pt>
                <c:pt idx="14">
                  <c:v>7.4700000000000003E-2</c:v>
                </c:pt>
                <c:pt idx="15">
                  <c:v>7.5200000000000003E-2</c:v>
                </c:pt>
                <c:pt idx="16">
                  <c:v>7.5600000000000001E-2</c:v>
                </c:pt>
                <c:pt idx="17">
                  <c:v>7.2900000000000006E-2</c:v>
                </c:pt>
                <c:pt idx="18">
                  <c:v>6.0100000000000001E-2</c:v>
                </c:pt>
                <c:pt idx="19">
                  <c:v>4.7300000000000002E-2</c:v>
                </c:pt>
                <c:pt idx="20">
                  <c:v>3.6400000000000002E-2</c:v>
                </c:pt>
                <c:pt idx="21">
                  <c:v>2.7099999999999999E-2</c:v>
                </c:pt>
                <c:pt idx="22">
                  <c:v>1.8200000000000001E-2</c:v>
                </c:pt>
                <c:pt idx="23">
                  <c:v>1.11E-2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0C0-4532-B30F-CAB51965566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32102514489443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27E-44AB-B848-813EF4CB762C}"/>
            </c:ext>
          </c:extLst>
        </c:ser>
        <c:ser>
          <c:idx val="1"/>
          <c:order val="1"/>
          <c:tx>
            <c:strRef>
              <c:f>'PCS 40'!$H$4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40'!$H$5:$H$16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1.0900000000000001</c:v>
                </c:pt>
                <c:pt idx="2">
                  <c:v>1.1000000000000001</c:v>
                </c:pt>
                <c:pt idx="3">
                  <c:v>1.04</c:v>
                </c:pt>
                <c:pt idx="4">
                  <c:v>0.99</c:v>
                </c:pt>
                <c:pt idx="5">
                  <c:v>0.96</c:v>
                </c:pt>
                <c:pt idx="6">
                  <c:v>0.97</c:v>
                </c:pt>
                <c:pt idx="7">
                  <c:v>0.99</c:v>
                </c:pt>
                <c:pt idx="8">
                  <c:v>0.96</c:v>
                </c:pt>
                <c:pt idx="9">
                  <c:v>0.94</c:v>
                </c:pt>
                <c:pt idx="10">
                  <c:v>0.99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27E-44AB-B848-813EF4CB762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5'!$B$5:$B$28</c:f>
              <c:numCache>
                <c:formatCode>0.00%</c:formatCode>
                <c:ptCount val="24"/>
                <c:pt idx="0">
                  <c:v>3.2831632653061221E-3</c:v>
                </c:pt>
                <c:pt idx="1">
                  <c:v>2.0892857142857141E-3</c:v>
                </c:pt>
                <c:pt idx="2">
                  <c:v>1.7908163265306124E-3</c:v>
                </c:pt>
                <c:pt idx="3">
                  <c:v>1.840561224489796E-3</c:v>
                </c:pt>
                <c:pt idx="4">
                  <c:v>3.0841836734693874E-3</c:v>
                </c:pt>
                <c:pt idx="5">
                  <c:v>7.1135204081632661E-3</c:v>
                </c:pt>
                <c:pt idx="6">
                  <c:v>1.6067602040816326E-2</c:v>
                </c:pt>
                <c:pt idx="7">
                  <c:v>2.0295918367346941E-2</c:v>
                </c:pt>
                <c:pt idx="8">
                  <c:v>2.2783163265306123E-2</c:v>
                </c:pt>
                <c:pt idx="9">
                  <c:v>2.4176020408163263E-2</c:v>
                </c:pt>
                <c:pt idx="10">
                  <c:v>2.6862244897959183E-2</c:v>
                </c:pt>
                <c:pt idx="11">
                  <c:v>2.9747448979591834E-2</c:v>
                </c:pt>
                <c:pt idx="12">
                  <c:v>3.2284438775510203E-2</c:v>
                </c:pt>
                <c:pt idx="13">
                  <c:v>3.3329081632653058E-2</c:v>
                </c:pt>
                <c:pt idx="14">
                  <c:v>3.5716836734693884E-2</c:v>
                </c:pt>
                <c:pt idx="15">
                  <c:v>4.0840561224489799E-2</c:v>
                </c:pt>
                <c:pt idx="16">
                  <c:v>4.5616071428571429E-2</c:v>
                </c:pt>
                <c:pt idx="17">
                  <c:v>4.6809948979591835E-2</c:v>
                </c:pt>
                <c:pt idx="18">
                  <c:v>3.3279336734693875E-2</c:v>
                </c:pt>
                <c:pt idx="19">
                  <c:v>2.3827806122448978E-2</c:v>
                </c:pt>
                <c:pt idx="20">
                  <c:v>1.8355867346938778E-2</c:v>
                </c:pt>
                <c:pt idx="21">
                  <c:v>1.3580357142857144E-2</c:v>
                </c:pt>
                <c:pt idx="22">
                  <c:v>9.0535714285714299E-3</c:v>
                </c:pt>
                <c:pt idx="23">
                  <c:v>5.6709183673469389E-3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DD-4F7C-9341-A2B2FA232115}"/>
            </c:ext>
          </c:extLst>
        </c:ser>
        <c:ser>
          <c:idx val="1"/>
          <c:order val="1"/>
          <c:tx>
            <c:strRef>
              <c:f>'PCS 5'!$C$4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5'!$C$5:$C$28</c:f>
              <c:numCache>
                <c:formatCode>0.00%</c:formatCode>
                <c:ptCount val="24"/>
                <c:pt idx="0">
                  <c:v>2.613265306122449E-3</c:v>
                </c:pt>
                <c:pt idx="1">
                  <c:v>1.9096938775510204E-3</c:v>
                </c:pt>
                <c:pt idx="2">
                  <c:v>1.8091836734693877E-3</c:v>
                </c:pt>
                <c:pt idx="3">
                  <c:v>2.5127551020408165E-3</c:v>
                </c:pt>
                <c:pt idx="4">
                  <c:v>5.8798469387755107E-3</c:v>
                </c:pt>
                <c:pt idx="5">
                  <c:v>1.6986224489795917E-2</c:v>
                </c:pt>
                <c:pt idx="6">
                  <c:v>3.5480102040816322E-2</c:v>
                </c:pt>
                <c:pt idx="7">
                  <c:v>4.0254336734693877E-2</c:v>
                </c:pt>
                <c:pt idx="8">
                  <c:v>3.3570408163265307E-2</c:v>
                </c:pt>
                <c:pt idx="9">
                  <c:v>3.1811479591836736E-2</c:v>
                </c:pt>
                <c:pt idx="10">
                  <c:v>3.216326530612245E-2</c:v>
                </c:pt>
                <c:pt idx="11">
                  <c:v>3.1911989795918368E-2</c:v>
                </c:pt>
                <c:pt idx="12">
                  <c:v>3.3218622448979593E-2</c:v>
                </c:pt>
                <c:pt idx="13">
                  <c:v>3.2464795918367352E-2</c:v>
                </c:pt>
                <c:pt idx="14">
                  <c:v>3.2314030612244894E-2</c:v>
                </c:pt>
                <c:pt idx="15">
                  <c:v>3.1107908163265301E-2</c:v>
                </c:pt>
                <c:pt idx="16">
                  <c:v>3.0856632653061229E-2</c:v>
                </c:pt>
                <c:pt idx="17">
                  <c:v>3.0454591836734692E-2</c:v>
                </c:pt>
                <c:pt idx="18">
                  <c:v>2.447423469387755E-2</c:v>
                </c:pt>
                <c:pt idx="19">
                  <c:v>1.7539030612244898E-2</c:v>
                </c:pt>
                <c:pt idx="20">
                  <c:v>1.3016071428571427E-2</c:v>
                </c:pt>
                <c:pt idx="21">
                  <c:v>9.6489795918367326E-3</c:v>
                </c:pt>
                <c:pt idx="22">
                  <c:v>6.6336734693877557E-3</c:v>
                </c:pt>
                <c:pt idx="23">
                  <c:v>4.0204081632653063E-3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DD-4F7C-9341-A2B2FA232115}"/>
            </c:ext>
          </c:extLst>
        </c:ser>
        <c:ser>
          <c:idx val="2"/>
          <c:order val="2"/>
          <c:tx>
            <c:strRef>
              <c:f>'PCS 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5'!$D$5:$D$28</c:f>
              <c:numCache>
                <c:formatCode>0.00%</c:formatCode>
                <c:ptCount val="24"/>
                <c:pt idx="0">
                  <c:v>5.8999999999999999E-3</c:v>
                </c:pt>
                <c:pt idx="1">
                  <c:v>4.0000000000000001E-3</c:v>
                </c:pt>
                <c:pt idx="2">
                  <c:v>3.5999999999999999E-3</c:v>
                </c:pt>
                <c:pt idx="3">
                  <c:v>4.4000000000000003E-3</c:v>
                </c:pt>
                <c:pt idx="4">
                  <c:v>8.8999999999999999E-3</c:v>
                </c:pt>
                <c:pt idx="5">
                  <c:v>2.41E-2</c:v>
                </c:pt>
                <c:pt idx="6">
                  <c:v>5.16E-2</c:v>
                </c:pt>
                <c:pt idx="7">
                  <c:v>6.0600000000000001E-2</c:v>
                </c:pt>
                <c:pt idx="8">
                  <c:v>5.6399999999999999E-2</c:v>
                </c:pt>
                <c:pt idx="9">
                  <c:v>5.6000000000000001E-2</c:v>
                </c:pt>
                <c:pt idx="10">
                  <c:v>5.8999999999999997E-2</c:v>
                </c:pt>
                <c:pt idx="11">
                  <c:v>6.1699999999999998E-2</c:v>
                </c:pt>
                <c:pt idx="12">
                  <c:v>6.5500000000000003E-2</c:v>
                </c:pt>
                <c:pt idx="13">
                  <c:v>6.5799999999999997E-2</c:v>
                </c:pt>
                <c:pt idx="14">
                  <c:v>6.8000000000000005E-2</c:v>
                </c:pt>
                <c:pt idx="15">
                  <c:v>7.1999999999999995E-2</c:v>
                </c:pt>
                <c:pt idx="16">
                  <c:v>7.6399999999999996E-2</c:v>
                </c:pt>
                <c:pt idx="17">
                  <c:v>7.7200000000000005E-2</c:v>
                </c:pt>
                <c:pt idx="18">
                  <c:v>5.7700000000000001E-2</c:v>
                </c:pt>
                <c:pt idx="19">
                  <c:v>4.1300000000000003E-2</c:v>
                </c:pt>
                <c:pt idx="20">
                  <c:v>3.1300000000000001E-2</c:v>
                </c:pt>
                <c:pt idx="21">
                  <c:v>2.3199999999999998E-2</c:v>
                </c:pt>
                <c:pt idx="22">
                  <c:v>1.5699999999999999E-2</c:v>
                </c:pt>
                <c:pt idx="23">
                  <c:v>9.7000000000000003E-3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FDD-4F7C-9341-A2B2FA2321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41'!$B$4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41'!$B$5:$B$28</c:f>
              <c:numCache>
                <c:formatCode>0.00%</c:formatCode>
                <c:ptCount val="24"/>
                <c:pt idx="0">
                  <c:v>4.2199999999999998E-3</c:v>
                </c:pt>
                <c:pt idx="1">
                  <c:v>2.8472289156626506E-3</c:v>
                </c:pt>
                <c:pt idx="2">
                  <c:v>2.440481927710843E-3</c:v>
                </c:pt>
                <c:pt idx="3">
                  <c:v>1.8812048192771086E-3</c:v>
                </c:pt>
                <c:pt idx="4">
                  <c:v>2.8472289156626506E-3</c:v>
                </c:pt>
                <c:pt idx="5">
                  <c:v>7.1180722891566271E-3</c:v>
                </c:pt>
                <c:pt idx="6">
                  <c:v>1.9879759036144581E-2</c:v>
                </c:pt>
                <c:pt idx="7">
                  <c:v>2.470987951807229E-2</c:v>
                </c:pt>
                <c:pt idx="8">
                  <c:v>2.4608192771084336E-2</c:v>
                </c:pt>
                <c:pt idx="9">
                  <c:v>2.470987951807229E-2</c:v>
                </c:pt>
                <c:pt idx="10">
                  <c:v>2.5828433734939756E-2</c:v>
                </c:pt>
                <c:pt idx="11">
                  <c:v>2.7607951807228918E-2</c:v>
                </c:pt>
                <c:pt idx="12">
                  <c:v>3.0251807228915663E-2</c:v>
                </c:pt>
                <c:pt idx="13">
                  <c:v>3.1217831325301204E-2</c:v>
                </c:pt>
                <c:pt idx="14">
                  <c:v>3.472602409638554E-2</c:v>
                </c:pt>
                <c:pt idx="15">
                  <c:v>4.1640722891566263E-2</c:v>
                </c:pt>
                <c:pt idx="16">
                  <c:v>4.8148674698795184E-2</c:v>
                </c:pt>
                <c:pt idx="17">
                  <c:v>5.0894216867469873E-2</c:v>
                </c:pt>
                <c:pt idx="18">
                  <c:v>3.2997349397590359E-2</c:v>
                </c:pt>
                <c:pt idx="19">
                  <c:v>2.2930361445783132E-2</c:v>
                </c:pt>
                <c:pt idx="20">
                  <c:v>1.7185060240963855E-2</c:v>
                </c:pt>
                <c:pt idx="21">
                  <c:v>1.3575180722891567E-2</c:v>
                </c:pt>
                <c:pt idx="22">
                  <c:v>9.8127710843373493E-3</c:v>
                </c:pt>
                <c:pt idx="23">
                  <c:v>6.5079518072289171E-3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FB6-4A32-9794-423D59DC661C}"/>
            </c:ext>
          </c:extLst>
        </c:ser>
        <c:ser>
          <c:idx val="1"/>
          <c:order val="1"/>
          <c:tx>
            <c:strRef>
              <c:f>'PCS 41'!$C$4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41'!$C$5:$C$28</c:f>
              <c:numCache>
                <c:formatCode>0.00%</c:formatCode>
                <c:ptCount val="24"/>
                <c:pt idx="0">
                  <c:v>2.8510843373493974E-3</c:v>
                </c:pt>
                <c:pt idx="1">
                  <c:v>2.0154216867469881E-3</c:v>
                </c:pt>
                <c:pt idx="2">
                  <c:v>2.1628915662650606E-3</c:v>
                </c:pt>
                <c:pt idx="3">
                  <c:v>3.2934939759036146E-3</c:v>
                </c:pt>
                <c:pt idx="4">
                  <c:v>6.3412048192771093E-3</c:v>
                </c:pt>
                <c:pt idx="5">
                  <c:v>1.5680963855421687E-2</c:v>
                </c:pt>
                <c:pt idx="6">
                  <c:v>3.5048674698795183E-2</c:v>
                </c:pt>
                <c:pt idx="7">
                  <c:v>4.9943132530120476E-2</c:v>
                </c:pt>
                <c:pt idx="8">
                  <c:v>3.8784578313253014E-2</c:v>
                </c:pt>
                <c:pt idx="9">
                  <c:v>2.9838072289156626E-2</c:v>
                </c:pt>
                <c:pt idx="10">
                  <c:v>2.8117590361445784E-2</c:v>
                </c:pt>
                <c:pt idx="11">
                  <c:v>2.7478554216867467E-2</c:v>
                </c:pt>
                <c:pt idx="12">
                  <c:v>2.8265060240963855E-2</c:v>
                </c:pt>
                <c:pt idx="13">
                  <c:v>2.7970120481927711E-2</c:v>
                </c:pt>
                <c:pt idx="14">
                  <c:v>2.8510843373493976E-2</c:v>
                </c:pt>
                <c:pt idx="15">
                  <c:v>2.9788915662650604E-2</c:v>
                </c:pt>
                <c:pt idx="16">
                  <c:v>3.0182168674698799E-2</c:v>
                </c:pt>
                <c:pt idx="17">
                  <c:v>2.929734939759036E-2</c:v>
                </c:pt>
                <c:pt idx="18">
                  <c:v>2.3988433734939762E-2</c:v>
                </c:pt>
                <c:pt idx="19">
                  <c:v>1.7204819277108437E-2</c:v>
                </c:pt>
                <c:pt idx="20">
                  <c:v>1.3026506024096387E-2</c:v>
                </c:pt>
                <c:pt idx="21">
                  <c:v>9.8804819277108439E-3</c:v>
                </c:pt>
                <c:pt idx="22">
                  <c:v>7.1768674698795172E-3</c:v>
                </c:pt>
                <c:pt idx="23">
                  <c:v>4.7681927710843371E-3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FB6-4A32-9794-423D59DC661C}"/>
            </c:ext>
          </c:extLst>
        </c:ser>
        <c:ser>
          <c:idx val="2"/>
          <c:order val="2"/>
          <c:tx>
            <c:strRef>
              <c:f>'PCS 41'!$D$4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41'!$D$5:$D$28</c:f>
              <c:numCache>
                <c:formatCode>0.00%</c:formatCode>
                <c:ptCount val="24"/>
                <c:pt idx="0">
                  <c:v>7.0000000000000001E-3</c:v>
                </c:pt>
                <c:pt idx="1">
                  <c:v>4.7999999999999996E-3</c:v>
                </c:pt>
                <c:pt idx="2">
                  <c:v>4.5999999999999999E-3</c:v>
                </c:pt>
                <c:pt idx="3">
                  <c:v>5.1999999999999998E-3</c:v>
                </c:pt>
                <c:pt idx="4">
                  <c:v>9.1999999999999998E-3</c:v>
                </c:pt>
                <c:pt idx="5">
                  <c:v>2.2800000000000001E-2</c:v>
                </c:pt>
                <c:pt idx="6">
                  <c:v>5.4899999999999997E-2</c:v>
                </c:pt>
                <c:pt idx="7">
                  <c:v>7.46E-2</c:v>
                </c:pt>
                <c:pt idx="8">
                  <c:v>6.3399999999999998E-2</c:v>
                </c:pt>
                <c:pt idx="9">
                  <c:v>5.45E-2</c:v>
                </c:pt>
                <c:pt idx="10">
                  <c:v>5.3900000000000003E-2</c:v>
                </c:pt>
                <c:pt idx="11">
                  <c:v>5.5E-2</c:v>
                </c:pt>
                <c:pt idx="12">
                  <c:v>5.8400000000000001E-2</c:v>
                </c:pt>
                <c:pt idx="13">
                  <c:v>5.9200000000000003E-2</c:v>
                </c:pt>
                <c:pt idx="14">
                  <c:v>6.3200000000000006E-2</c:v>
                </c:pt>
                <c:pt idx="15">
                  <c:v>7.1400000000000005E-2</c:v>
                </c:pt>
                <c:pt idx="16">
                  <c:v>7.8399999999999997E-2</c:v>
                </c:pt>
                <c:pt idx="17">
                  <c:v>8.0299999999999996E-2</c:v>
                </c:pt>
                <c:pt idx="18">
                  <c:v>5.7099999999999998E-2</c:v>
                </c:pt>
                <c:pt idx="19">
                  <c:v>4.02E-2</c:v>
                </c:pt>
                <c:pt idx="20">
                  <c:v>3.0200000000000001E-2</c:v>
                </c:pt>
                <c:pt idx="21">
                  <c:v>2.35E-2</c:v>
                </c:pt>
                <c:pt idx="22">
                  <c:v>1.7000000000000001E-2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FB6-4A32-9794-423D59DC66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960000867660139"/>
          <c:y val="6.6505980645549079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A014-4DDE-8BAF-F28788477383}"/>
            </c:ext>
          </c:extLst>
        </c:ser>
        <c:ser>
          <c:idx val="1"/>
          <c:order val="1"/>
          <c:tx>
            <c:strRef>
              <c:f>'PCS 41'!$H$4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41'!$H$5:$H$16</c:f>
              <c:numCache>
                <c:formatCode>General</c:formatCode>
                <c:ptCount val="12"/>
                <c:pt idx="0">
                  <c:v>0.95</c:v>
                </c:pt>
                <c:pt idx="1">
                  <c:v>1.05</c:v>
                </c:pt>
                <c:pt idx="2">
                  <c:v>1.05</c:v>
                </c:pt>
                <c:pt idx="3">
                  <c:v>1.03</c:v>
                </c:pt>
                <c:pt idx="4">
                  <c:v>0.98</c:v>
                </c:pt>
                <c:pt idx="5">
                  <c:v>0.96</c:v>
                </c:pt>
                <c:pt idx="6">
                  <c:v>0.93</c:v>
                </c:pt>
                <c:pt idx="7">
                  <c:v>0.99</c:v>
                </c:pt>
                <c:pt idx="8">
                  <c:v>0.96</c:v>
                </c:pt>
                <c:pt idx="9">
                  <c:v>1.06</c:v>
                </c:pt>
                <c:pt idx="10">
                  <c:v>1.05</c:v>
                </c:pt>
                <c:pt idx="11">
                  <c:v>1.03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014-4DDE-8BAF-F28788477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42'!$B$5:$B$28</c:f>
              <c:numCache>
                <c:formatCode>0.00%</c:formatCode>
                <c:ptCount val="24"/>
                <c:pt idx="0">
                  <c:v>2.945701357466063E-3</c:v>
                </c:pt>
                <c:pt idx="1">
                  <c:v>2.1110859728506789E-3</c:v>
                </c:pt>
                <c:pt idx="2">
                  <c:v>1.6692307692307692E-3</c:v>
                </c:pt>
                <c:pt idx="3">
                  <c:v>1.5710407239819004E-3</c:v>
                </c:pt>
                <c:pt idx="4">
                  <c:v>2.6511312217194572E-3</c:v>
                </c:pt>
                <c:pt idx="5">
                  <c:v>6.8242081447963798E-3</c:v>
                </c:pt>
                <c:pt idx="6">
                  <c:v>1.5906787330316741E-2</c:v>
                </c:pt>
                <c:pt idx="7">
                  <c:v>2.3074660633484161E-2</c:v>
                </c:pt>
                <c:pt idx="8">
                  <c:v>2.5922171945701358E-2</c:v>
                </c:pt>
                <c:pt idx="9">
                  <c:v>2.7689592760180994E-2</c:v>
                </c:pt>
                <c:pt idx="10">
                  <c:v>3.0586199095022627E-2</c:v>
                </c:pt>
                <c:pt idx="11">
                  <c:v>3.2893665158371041E-2</c:v>
                </c:pt>
                <c:pt idx="12">
                  <c:v>3.461199095022624E-2</c:v>
                </c:pt>
                <c:pt idx="13">
                  <c:v>3.4808371040723984E-2</c:v>
                </c:pt>
                <c:pt idx="14">
                  <c:v>3.6624886877828056E-2</c:v>
                </c:pt>
                <c:pt idx="15">
                  <c:v>4.0061538461538461E-2</c:v>
                </c:pt>
                <c:pt idx="16">
                  <c:v>3.9766968325791859E-2</c:v>
                </c:pt>
                <c:pt idx="17">
                  <c:v>3.750859728506787E-2</c:v>
                </c:pt>
                <c:pt idx="18">
                  <c:v>2.8475113122171949E-2</c:v>
                </c:pt>
                <c:pt idx="19">
                  <c:v>2.0914479638009048E-2</c:v>
                </c:pt>
                <c:pt idx="20">
                  <c:v>1.6937782805429867E-2</c:v>
                </c:pt>
                <c:pt idx="21">
                  <c:v>1.3255656108597285E-2</c:v>
                </c:pt>
                <c:pt idx="22">
                  <c:v>8.7880090497737557E-3</c:v>
                </c:pt>
                <c:pt idx="23">
                  <c:v>5.3022624434389144E-3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E4F-41BD-9A95-64BD1A7DB4D8}"/>
            </c:ext>
          </c:extLst>
        </c:ser>
        <c:ser>
          <c:idx val="1"/>
          <c:order val="1"/>
          <c:tx>
            <c:strRef>
              <c:f>'PCS 42'!$C$4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42'!$C$5:$C$28</c:f>
              <c:numCache>
                <c:formatCode>0.00%</c:formatCode>
                <c:ptCount val="24"/>
                <c:pt idx="0">
                  <c:v>2.9015837104072397E-3</c:v>
                </c:pt>
                <c:pt idx="1">
                  <c:v>1.8325791855203621E-3</c:v>
                </c:pt>
                <c:pt idx="2">
                  <c:v>1.4253393665158371E-3</c:v>
                </c:pt>
                <c:pt idx="3">
                  <c:v>1.2726244343891403E-3</c:v>
                </c:pt>
                <c:pt idx="4">
                  <c:v>2.3416289592760181E-3</c:v>
                </c:pt>
                <c:pt idx="5">
                  <c:v>7.3812217194570134E-3</c:v>
                </c:pt>
                <c:pt idx="6">
                  <c:v>2.1430995475113124E-2</c:v>
                </c:pt>
                <c:pt idx="7">
                  <c:v>3.2070135746606332E-2</c:v>
                </c:pt>
                <c:pt idx="8">
                  <c:v>3.6498868778280541E-2</c:v>
                </c:pt>
                <c:pt idx="9">
                  <c:v>3.6549773755656108E-2</c:v>
                </c:pt>
                <c:pt idx="10">
                  <c:v>3.6549773755656108E-2</c:v>
                </c:pt>
                <c:pt idx="11">
                  <c:v>3.7618778280542983E-2</c:v>
                </c:pt>
                <c:pt idx="12">
                  <c:v>3.746606334841629E-2</c:v>
                </c:pt>
                <c:pt idx="13">
                  <c:v>3.5837104072398193E-2</c:v>
                </c:pt>
                <c:pt idx="14">
                  <c:v>3.5531674208144799E-2</c:v>
                </c:pt>
                <c:pt idx="15">
                  <c:v>3.4666289592760177E-2</c:v>
                </c:pt>
                <c:pt idx="16">
                  <c:v>3.283371040723982E-2</c:v>
                </c:pt>
                <c:pt idx="17">
                  <c:v>3.2121040723981899E-2</c:v>
                </c:pt>
                <c:pt idx="18">
                  <c:v>2.6470588235294117E-2</c:v>
                </c:pt>
                <c:pt idx="19">
                  <c:v>1.9089366515837106E-2</c:v>
                </c:pt>
                <c:pt idx="20">
                  <c:v>1.3947963800904977E-2</c:v>
                </c:pt>
                <c:pt idx="21">
                  <c:v>1.069004524886878E-2</c:v>
                </c:pt>
                <c:pt idx="22">
                  <c:v>7.6866515837104073E-3</c:v>
                </c:pt>
                <c:pt idx="23">
                  <c:v>4.8359728506787332E-3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E4F-41BD-9A95-64BD1A7DB4D8}"/>
            </c:ext>
          </c:extLst>
        </c:ser>
        <c:ser>
          <c:idx val="2"/>
          <c:order val="2"/>
          <c:tx>
            <c:strRef>
              <c:f>'PCS 42'!$D$4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42'!$D$5:$D$28</c:f>
              <c:numCache>
                <c:formatCode>0.00%</c:formatCode>
                <c:ptCount val="24"/>
                <c:pt idx="0">
                  <c:v>5.7999999999999996E-3</c:v>
                </c:pt>
                <c:pt idx="1">
                  <c:v>4.0000000000000001E-3</c:v>
                </c:pt>
                <c:pt idx="2">
                  <c:v>3.0999999999999999E-3</c:v>
                </c:pt>
                <c:pt idx="3">
                  <c:v>2.8E-3</c:v>
                </c:pt>
                <c:pt idx="4">
                  <c:v>5.0000000000000001E-3</c:v>
                </c:pt>
                <c:pt idx="5">
                  <c:v>1.4200000000000001E-2</c:v>
                </c:pt>
                <c:pt idx="6">
                  <c:v>3.73E-2</c:v>
                </c:pt>
                <c:pt idx="7">
                  <c:v>5.5199999999999999E-2</c:v>
                </c:pt>
                <c:pt idx="8">
                  <c:v>6.2399999999999997E-2</c:v>
                </c:pt>
                <c:pt idx="9">
                  <c:v>6.4199999999999993E-2</c:v>
                </c:pt>
                <c:pt idx="10">
                  <c:v>6.7100000000000007E-2</c:v>
                </c:pt>
                <c:pt idx="11">
                  <c:v>7.0599999999999996E-2</c:v>
                </c:pt>
                <c:pt idx="12">
                  <c:v>7.1999999999999995E-2</c:v>
                </c:pt>
                <c:pt idx="13">
                  <c:v>7.0599999999999996E-2</c:v>
                </c:pt>
                <c:pt idx="14">
                  <c:v>7.22E-2</c:v>
                </c:pt>
                <c:pt idx="15">
                  <c:v>7.4700000000000003E-2</c:v>
                </c:pt>
                <c:pt idx="16">
                  <c:v>7.2599999999999998E-2</c:v>
                </c:pt>
                <c:pt idx="17">
                  <c:v>6.9599999999999995E-2</c:v>
                </c:pt>
                <c:pt idx="18">
                  <c:v>5.5E-2</c:v>
                </c:pt>
                <c:pt idx="19">
                  <c:v>0.04</c:v>
                </c:pt>
                <c:pt idx="20">
                  <c:v>3.09E-2</c:v>
                </c:pt>
                <c:pt idx="21">
                  <c:v>2.3900000000000001E-2</c:v>
                </c:pt>
                <c:pt idx="22">
                  <c:v>1.6500000000000001E-2</c:v>
                </c:pt>
                <c:pt idx="23">
                  <c:v>1.01E-2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E4F-41BD-9A95-64BD1A7DB4D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4E3-432B-93A3-58CA9F01CDC2}"/>
            </c:ext>
          </c:extLst>
        </c:ser>
        <c:ser>
          <c:idx val="1"/>
          <c:order val="1"/>
          <c:tx>
            <c:strRef>
              <c:f>'PCS 42'!$H$4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42'!$H$5:$H$16</c:f>
              <c:numCache>
                <c:formatCode>General</c:formatCode>
                <c:ptCount val="12"/>
                <c:pt idx="0">
                  <c:v>1.08</c:v>
                </c:pt>
                <c:pt idx="1">
                  <c:v>1.1599999999999999</c:v>
                </c:pt>
                <c:pt idx="2">
                  <c:v>1.17</c:v>
                </c:pt>
                <c:pt idx="3">
                  <c:v>1.1000000000000001</c:v>
                </c:pt>
                <c:pt idx="4">
                  <c:v>0.94</c:v>
                </c:pt>
                <c:pt idx="5">
                  <c:v>0.88</c:v>
                </c:pt>
                <c:pt idx="6">
                  <c:v>0.87</c:v>
                </c:pt>
                <c:pt idx="7">
                  <c:v>0.89</c:v>
                </c:pt>
                <c:pt idx="8">
                  <c:v>0.89</c:v>
                </c:pt>
                <c:pt idx="9">
                  <c:v>1</c:v>
                </c:pt>
                <c:pt idx="10">
                  <c:v>1.01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4E3-432B-93A3-58CA9F01CD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43'!$B$5:$B$28</c:f>
              <c:numCache>
                <c:formatCode>0.00%</c:formatCode>
                <c:ptCount val="24"/>
                <c:pt idx="0">
                  <c:v>3.3077747989276136E-3</c:v>
                </c:pt>
                <c:pt idx="1">
                  <c:v>2.454155495978552E-3</c:v>
                </c:pt>
                <c:pt idx="2">
                  <c:v>2.3474530831099198E-3</c:v>
                </c:pt>
                <c:pt idx="3">
                  <c:v>2.454155495978552E-3</c:v>
                </c:pt>
                <c:pt idx="4">
                  <c:v>3.6278820375335117E-3</c:v>
                </c:pt>
                <c:pt idx="5">
                  <c:v>9.9233243967828417E-3</c:v>
                </c:pt>
                <c:pt idx="6">
                  <c:v>2.6302144772117959E-2</c:v>
                </c:pt>
                <c:pt idx="7">
                  <c:v>4.3321179624664877E-2</c:v>
                </c:pt>
                <c:pt idx="8">
                  <c:v>4.1934048257372659E-2</c:v>
                </c:pt>
                <c:pt idx="9">
                  <c:v>3.7345844504021453E-2</c:v>
                </c:pt>
                <c:pt idx="10">
                  <c:v>3.7079088471849868E-2</c:v>
                </c:pt>
                <c:pt idx="11">
                  <c:v>3.6705630026809648E-2</c:v>
                </c:pt>
                <c:pt idx="12">
                  <c:v>3.7025737265415554E-2</c:v>
                </c:pt>
                <c:pt idx="13">
                  <c:v>3.5905361930294907E-2</c:v>
                </c:pt>
                <c:pt idx="14">
                  <c:v>3.5158445040214481E-2</c:v>
                </c:pt>
                <c:pt idx="15">
                  <c:v>3.3024396782841824E-2</c:v>
                </c:pt>
                <c:pt idx="16">
                  <c:v>3.3451206434316351E-2</c:v>
                </c:pt>
                <c:pt idx="17">
                  <c:v>3.1957372654155498E-2</c:v>
                </c:pt>
                <c:pt idx="18">
                  <c:v>2.459490616621984E-2</c:v>
                </c:pt>
                <c:pt idx="19">
                  <c:v>1.8299463806970506E-2</c:v>
                </c:pt>
                <c:pt idx="20">
                  <c:v>1.3817962466487935E-2</c:v>
                </c:pt>
                <c:pt idx="21">
                  <c:v>1.0616890080428956E-2</c:v>
                </c:pt>
                <c:pt idx="22">
                  <c:v>7.8426273458445037E-3</c:v>
                </c:pt>
                <c:pt idx="23">
                  <c:v>5.0150134048257376E-3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A7-40AC-9936-92329B155BD2}"/>
            </c:ext>
          </c:extLst>
        </c:ser>
        <c:ser>
          <c:idx val="1"/>
          <c:order val="1"/>
          <c:tx>
            <c:strRef>
              <c:f>'PCS 43'!$C$4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43'!$C$5:$C$28</c:f>
              <c:numCache>
                <c:formatCode>0.00%</c:formatCode>
                <c:ptCount val="24"/>
                <c:pt idx="0">
                  <c:v>3.8252010723860592E-3</c:v>
                </c:pt>
                <c:pt idx="1">
                  <c:v>2.519034852546917E-3</c:v>
                </c:pt>
                <c:pt idx="2">
                  <c:v>1.8193029490616622E-3</c:v>
                </c:pt>
                <c:pt idx="3">
                  <c:v>1.2595174262734585E-3</c:v>
                </c:pt>
                <c:pt idx="4">
                  <c:v>1.6327077747989277E-3</c:v>
                </c:pt>
                <c:pt idx="5">
                  <c:v>3.4053619302949062E-3</c:v>
                </c:pt>
                <c:pt idx="6">
                  <c:v>8.8632707774798924E-3</c:v>
                </c:pt>
                <c:pt idx="7">
                  <c:v>1.7633243967828418E-2</c:v>
                </c:pt>
                <c:pt idx="8">
                  <c:v>2.3184450402144771E-2</c:v>
                </c:pt>
                <c:pt idx="9">
                  <c:v>2.4817158176943698E-2</c:v>
                </c:pt>
                <c:pt idx="10">
                  <c:v>2.6823056300268096E-2</c:v>
                </c:pt>
                <c:pt idx="11">
                  <c:v>3.008847184986595E-2</c:v>
                </c:pt>
                <c:pt idx="12">
                  <c:v>3.2887399463806963E-2</c:v>
                </c:pt>
                <c:pt idx="13">
                  <c:v>3.2514209115281502E-2</c:v>
                </c:pt>
                <c:pt idx="14">
                  <c:v>3.4473458445040212E-2</c:v>
                </c:pt>
                <c:pt idx="15">
                  <c:v>3.8438605898123326E-2</c:v>
                </c:pt>
                <c:pt idx="16">
                  <c:v>4.170402144772118E-2</c:v>
                </c:pt>
                <c:pt idx="17">
                  <c:v>4.0024664879356568E-2</c:v>
                </c:pt>
                <c:pt idx="18">
                  <c:v>3.0041823056300265E-2</c:v>
                </c:pt>
                <c:pt idx="19">
                  <c:v>2.2624664879356569E-2</c:v>
                </c:pt>
                <c:pt idx="20">
                  <c:v>1.8006434316353886E-2</c:v>
                </c:pt>
                <c:pt idx="21">
                  <c:v>1.3901340482573726E-2</c:v>
                </c:pt>
                <c:pt idx="22">
                  <c:v>9.6096514745308316E-3</c:v>
                </c:pt>
                <c:pt idx="23">
                  <c:v>6.3442359249329758E-3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AA7-40AC-9936-92329B155BD2}"/>
            </c:ext>
          </c:extLst>
        </c:ser>
        <c:ser>
          <c:idx val="2"/>
          <c:order val="2"/>
          <c:tx>
            <c:strRef>
              <c:f>'PCS 43'!$D$4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43'!$D$5:$D$28</c:f>
              <c:numCache>
                <c:formatCode>0.00%</c:formatCode>
                <c:ptCount val="24"/>
                <c:pt idx="0">
                  <c:v>7.1000000000000004E-3</c:v>
                </c:pt>
                <c:pt idx="1">
                  <c:v>5.0000000000000001E-3</c:v>
                </c:pt>
                <c:pt idx="2">
                  <c:v>4.1999999999999997E-3</c:v>
                </c:pt>
                <c:pt idx="3">
                  <c:v>3.7000000000000002E-3</c:v>
                </c:pt>
                <c:pt idx="4">
                  <c:v>5.3E-3</c:v>
                </c:pt>
                <c:pt idx="5">
                  <c:v>1.3299999999999999E-2</c:v>
                </c:pt>
                <c:pt idx="6">
                  <c:v>3.5200000000000002E-2</c:v>
                </c:pt>
                <c:pt idx="7">
                  <c:v>6.0999999999999999E-2</c:v>
                </c:pt>
                <c:pt idx="8">
                  <c:v>6.5100000000000005E-2</c:v>
                </c:pt>
                <c:pt idx="9">
                  <c:v>6.2100000000000002E-2</c:v>
                </c:pt>
                <c:pt idx="10">
                  <c:v>6.3899999999999998E-2</c:v>
                </c:pt>
                <c:pt idx="11">
                  <c:v>6.6799999999999998E-2</c:v>
                </c:pt>
                <c:pt idx="12">
                  <c:v>6.9900000000000004E-2</c:v>
                </c:pt>
                <c:pt idx="13">
                  <c:v>6.8400000000000002E-2</c:v>
                </c:pt>
                <c:pt idx="14">
                  <c:v>6.9599999999999995E-2</c:v>
                </c:pt>
                <c:pt idx="15">
                  <c:v>7.1499999999999994E-2</c:v>
                </c:pt>
                <c:pt idx="16">
                  <c:v>7.5200000000000003E-2</c:v>
                </c:pt>
                <c:pt idx="17">
                  <c:v>7.1999999999999995E-2</c:v>
                </c:pt>
                <c:pt idx="18">
                  <c:v>5.4699999999999999E-2</c:v>
                </c:pt>
                <c:pt idx="19">
                  <c:v>4.0899999999999999E-2</c:v>
                </c:pt>
                <c:pt idx="20">
                  <c:v>3.1800000000000002E-2</c:v>
                </c:pt>
                <c:pt idx="21">
                  <c:v>2.4500000000000001E-2</c:v>
                </c:pt>
                <c:pt idx="22">
                  <c:v>1.7500000000000002E-2</c:v>
                </c:pt>
                <c:pt idx="23">
                  <c:v>1.14E-2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AA7-40AC-9936-92329B155B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A87-4370-AD9F-8C5C575F512A}"/>
            </c:ext>
          </c:extLst>
        </c:ser>
        <c:ser>
          <c:idx val="1"/>
          <c:order val="1"/>
          <c:tx>
            <c:strRef>
              <c:f>'PCS 43'!$H$4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43'!$H$5:$H$16</c:f>
              <c:numCache>
                <c:formatCode>General</c:formatCode>
                <c:ptCount val="12"/>
                <c:pt idx="1">
                  <c:v>1.06</c:v>
                </c:pt>
                <c:pt idx="2">
                  <c:v>1.0900000000000001</c:v>
                </c:pt>
                <c:pt idx="3">
                  <c:v>1.06</c:v>
                </c:pt>
                <c:pt idx="4">
                  <c:v>0.97</c:v>
                </c:pt>
                <c:pt idx="5">
                  <c:v>0.92</c:v>
                </c:pt>
                <c:pt idx="6">
                  <c:v>0.89</c:v>
                </c:pt>
                <c:pt idx="7">
                  <c:v>0.97</c:v>
                </c:pt>
                <c:pt idx="8">
                  <c:v>0.96</c:v>
                </c:pt>
                <c:pt idx="9">
                  <c:v>1.01</c:v>
                </c:pt>
                <c:pt idx="10">
                  <c:v>1.02</c:v>
                </c:pt>
                <c:pt idx="11">
                  <c:v>1.0900000000000001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87-4370-AD9F-8C5C575F51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44'!$B$4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44'!$B$5:$B$28</c:f>
              <c:numCache>
                <c:formatCode>0.00%</c:formatCode>
                <c:ptCount val="24"/>
                <c:pt idx="0">
                  <c:v>3.2950819672131148E-3</c:v>
                </c:pt>
                <c:pt idx="1">
                  <c:v>1.9672131147540984E-3</c:v>
                </c:pt>
                <c:pt idx="2">
                  <c:v>1.1803278688524588E-3</c:v>
                </c:pt>
                <c:pt idx="3">
                  <c:v>1.4262295081967212E-3</c:v>
                </c:pt>
                <c:pt idx="4">
                  <c:v>1.8688524590163935E-3</c:v>
                </c:pt>
                <c:pt idx="5">
                  <c:v>4.0327868852459018E-3</c:v>
                </c:pt>
                <c:pt idx="6">
                  <c:v>1.0475409836065574E-2</c:v>
                </c:pt>
                <c:pt idx="7">
                  <c:v>2.0409836065573769E-2</c:v>
                </c:pt>
                <c:pt idx="8">
                  <c:v>3.2114754098360655E-2</c:v>
                </c:pt>
                <c:pt idx="9">
                  <c:v>3.8852459016393441E-2</c:v>
                </c:pt>
                <c:pt idx="10">
                  <c:v>4.0770491803278693E-2</c:v>
                </c:pt>
                <c:pt idx="11">
                  <c:v>3.8655737704918036E-2</c:v>
                </c:pt>
                <c:pt idx="12">
                  <c:v>3.8557377049180323E-2</c:v>
                </c:pt>
                <c:pt idx="13">
                  <c:v>3.7081967213114755E-2</c:v>
                </c:pt>
                <c:pt idx="14">
                  <c:v>3.3885245901639348E-2</c:v>
                </c:pt>
                <c:pt idx="15">
                  <c:v>3.0147540983606558E-2</c:v>
                </c:pt>
                <c:pt idx="16">
                  <c:v>2.7934426229508199E-2</c:v>
                </c:pt>
                <c:pt idx="17">
                  <c:v>2.8672131147540983E-2</c:v>
                </c:pt>
                <c:pt idx="18">
                  <c:v>2.695081967213115E-2</c:v>
                </c:pt>
                <c:pt idx="19">
                  <c:v>2.3360655737704919E-2</c:v>
                </c:pt>
                <c:pt idx="20">
                  <c:v>1.9721311475409835E-2</c:v>
                </c:pt>
                <c:pt idx="21">
                  <c:v>1.4655737704918034E-2</c:v>
                </c:pt>
                <c:pt idx="22">
                  <c:v>1.0229508196721311E-2</c:v>
                </c:pt>
                <c:pt idx="23">
                  <c:v>5.4098360655737707E-3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EF-4943-B15E-6074B3E5044C}"/>
            </c:ext>
          </c:extLst>
        </c:ser>
        <c:ser>
          <c:idx val="1"/>
          <c:order val="1"/>
          <c:tx>
            <c:strRef>
              <c:f>'PCS 44'!$C$4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44'!$C$5:$C$28</c:f>
              <c:numCache>
                <c:formatCode>0.00%</c:formatCode>
                <c:ptCount val="24"/>
                <c:pt idx="0">
                  <c:v>3.7606557377049183E-3</c:v>
                </c:pt>
                <c:pt idx="1">
                  <c:v>2.6426229508196724E-3</c:v>
                </c:pt>
                <c:pt idx="2">
                  <c:v>1.5245901639344263E-3</c:v>
                </c:pt>
                <c:pt idx="3">
                  <c:v>1.0163934426229509E-3</c:v>
                </c:pt>
                <c:pt idx="4">
                  <c:v>1.8803278688524592E-3</c:v>
                </c:pt>
                <c:pt idx="5">
                  <c:v>4.3704918032786881E-3</c:v>
                </c:pt>
                <c:pt idx="6">
                  <c:v>1.3568852459016395E-2</c:v>
                </c:pt>
                <c:pt idx="7">
                  <c:v>2.6883606557377052E-2</c:v>
                </c:pt>
                <c:pt idx="8">
                  <c:v>3.364262295081967E-2</c:v>
                </c:pt>
                <c:pt idx="9">
                  <c:v>3.6539344262295083E-2</c:v>
                </c:pt>
                <c:pt idx="10">
                  <c:v>3.6895081967213118E-2</c:v>
                </c:pt>
                <c:pt idx="11">
                  <c:v>3.5573770491803283E-2</c:v>
                </c:pt>
                <c:pt idx="12">
                  <c:v>3.3998360655737705E-2</c:v>
                </c:pt>
                <c:pt idx="13">
                  <c:v>3.3439344262295077E-2</c:v>
                </c:pt>
                <c:pt idx="14">
                  <c:v>3.3439344262295077E-2</c:v>
                </c:pt>
                <c:pt idx="15">
                  <c:v>3.3185245901639342E-2</c:v>
                </c:pt>
                <c:pt idx="16">
                  <c:v>3.2118032786885249E-2</c:v>
                </c:pt>
                <c:pt idx="17">
                  <c:v>2.9475409836065575E-2</c:v>
                </c:pt>
                <c:pt idx="18">
                  <c:v>2.7086885245901637E-2</c:v>
                </c:pt>
                <c:pt idx="19">
                  <c:v>2.5460655737704917E-2</c:v>
                </c:pt>
                <c:pt idx="20">
                  <c:v>2.352950819672131E-2</c:v>
                </c:pt>
                <c:pt idx="21">
                  <c:v>1.9718032786885244E-2</c:v>
                </c:pt>
                <c:pt idx="22">
                  <c:v>1.2247540983606557E-2</c:v>
                </c:pt>
                <c:pt idx="23">
                  <c:v>6.250819672131148E-3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EF-4943-B15E-6074B3E5044C}"/>
            </c:ext>
          </c:extLst>
        </c:ser>
        <c:ser>
          <c:idx val="2"/>
          <c:order val="2"/>
          <c:tx>
            <c:strRef>
              <c:f>'PCS 44'!$D$4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44'!$D$5:$D$28</c:f>
              <c:numCache>
                <c:formatCode>0.00%</c:formatCode>
                <c:ptCount val="24"/>
                <c:pt idx="0">
                  <c:v>7.0000000000000001E-3</c:v>
                </c:pt>
                <c:pt idx="1">
                  <c:v>4.5999999999999999E-3</c:v>
                </c:pt>
                <c:pt idx="2">
                  <c:v>2.7000000000000001E-3</c:v>
                </c:pt>
                <c:pt idx="3">
                  <c:v>2.3999999999999998E-3</c:v>
                </c:pt>
                <c:pt idx="4">
                  <c:v>3.8E-3</c:v>
                </c:pt>
                <c:pt idx="5">
                  <c:v>8.3999999999999995E-3</c:v>
                </c:pt>
                <c:pt idx="6">
                  <c:v>2.4E-2</c:v>
                </c:pt>
                <c:pt idx="7">
                  <c:v>4.7199999999999999E-2</c:v>
                </c:pt>
                <c:pt idx="8">
                  <c:v>6.5699999999999995E-2</c:v>
                </c:pt>
                <c:pt idx="9">
                  <c:v>7.5499999999999998E-2</c:v>
                </c:pt>
                <c:pt idx="10">
                  <c:v>7.7799999999999994E-2</c:v>
                </c:pt>
                <c:pt idx="11">
                  <c:v>7.4300000000000005E-2</c:v>
                </c:pt>
                <c:pt idx="12">
                  <c:v>7.2599999999999998E-2</c:v>
                </c:pt>
                <c:pt idx="13">
                  <c:v>7.0599999999999996E-2</c:v>
                </c:pt>
                <c:pt idx="14">
                  <c:v>6.7400000000000002E-2</c:v>
                </c:pt>
                <c:pt idx="15">
                  <c:v>6.3299999999999995E-2</c:v>
                </c:pt>
                <c:pt idx="16">
                  <c:v>0.06</c:v>
                </c:pt>
                <c:pt idx="17">
                  <c:v>5.8099999999999999E-2</c:v>
                </c:pt>
                <c:pt idx="18">
                  <c:v>5.4100000000000002E-2</c:v>
                </c:pt>
                <c:pt idx="19">
                  <c:v>4.8800000000000003E-2</c:v>
                </c:pt>
                <c:pt idx="20">
                  <c:v>4.3200000000000002E-2</c:v>
                </c:pt>
                <c:pt idx="21">
                  <c:v>3.4299999999999997E-2</c:v>
                </c:pt>
                <c:pt idx="22">
                  <c:v>2.2499999999999999E-2</c:v>
                </c:pt>
                <c:pt idx="23">
                  <c:v>1.1599999999999999E-2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2EF-4943-B15E-6074B3E504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6.6583236030857376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44'!$G$4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44'!$G$5:$G$16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10B2-4F29-96DF-F288367BD4F2}"/>
            </c:ext>
          </c:extLst>
        </c:ser>
        <c:ser>
          <c:idx val="1"/>
          <c:order val="1"/>
          <c:tx>
            <c:strRef>
              <c:f>'PCS 44'!$H$4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44'!$F$5:$F$16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44'!$H$5:$H$16</c:f>
              <c:numCache>
                <c:formatCode>General</c:formatCode>
                <c:ptCount val="12"/>
                <c:pt idx="0">
                  <c:v>1.04</c:v>
                </c:pt>
                <c:pt idx="1">
                  <c:v>1.02</c:v>
                </c:pt>
                <c:pt idx="2">
                  <c:v>1.02</c:v>
                </c:pt>
                <c:pt idx="3">
                  <c:v>1.07</c:v>
                </c:pt>
                <c:pt idx="4">
                  <c:v>1.04</c:v>
                </c:pt>
                <c:pt idx="5">
                  <c:v>1</c:v>
                </c:pt>
                <c:pt idx="6">
                  <c:v>1.03</c:v>
                </c:pt>
                <c:pt idx="7">
                  <c:v>0.91</c:v>
                </c:pt>
                <c:pt idx="8">
                  <c:v>0.84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0B2-4F29-96DF-F288367BD4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45'!$B$5:$B$28</c:f>
              <c:numCache>
                <c:formatCode>0.00%</c:formatCode>
                <c:ptCount val="24"/>
                <c:pt idx="0">
                  <c:v>4.4666666666666665E-3</c:v>
                </c:pt>
                <c:pt idx="1">
                  <c:v>2.6274509803921567E-3</c:v>
                </c:pt>
                <c:pt idx="2">
                  <c:v>1.8392156862745098E-3</c:v>
                </c:pt>
                <c:pt idx="3">
                  <c:v>1.4713725490196079E-3</c:v>
                </c:pt>
                <c:pt idx="4">
                  <c:v>1.523921568627451E-3</c:v>
                </c:pt>
                <c:pt idx="5">
                  <c:v>2.6274509803921567E-3</c:v>
                </c:pt>
                <c:pt idx="6">
                  <c:v>7.0941176470588237E-3</c:v>
                </c:pt>
                <c:pt idx="7">
                  <c:v>1.9127843137254904E-2</c:v>
                </c:pt>
                <c:pt idx="8">
                  <c:v>3.1581960784313724E-2</c:v>
                </c:pt>
                <c:pt idx="9">
                  <c:v>3.1266666666666665E-2</c:v>
                </c:pt>
                <c:pt idx="10">
                  <c:v>2.9900392156862746E-2</c:v>
                </c:pt>
                <c:pt idx="11">
                  <c:v>3.2265098039215685E-2</c:v>
                </c:pt>
                <c:pt idx="12">
                  <c:v>3.5260392156862747E-2</c:v>
                </c:pt>
                <c:pt idx="13">
                  <c:v>3.7204705882352945E-2</c:v>
                </c:pt>
                <c:pt idx="14">
                  <c:v>3.888627450980392E-2</c:v>
                </c:pt>
                <c:pt idx="15">
                  <c:v>4.2039215686274507E-2</c:v>
                </c:pt>
                <c:pt idx="16">
                  <c:v>4.5822745098039214E-2</c:v>
                </c:pt>
                <c:pt idx="17">
                  <c:v>4.6610980392156859E-2</c:v>
                </c:pt>
                <c:pt idx="18">
                  <c:v>3.8413333333333334E-2</c:v>
                </c:pt>
                <c:pt idx="19">
                  <c:v>2.6432156862745096E-2</c:v>
                </c:pt>
                <c:pt idx="20">
                  <c:v>1.9390588235294118E-2</c:v>
                </c:pt>
                <c:pt idx="21">
                  <c:v>1.3347450980392157E-2</c:v>
                </c:pt>
                <c:pt idx="22">
                  <c:v>9.3011764705882363E-3</c:v>
                </c:pt>
                <c:pt idx="23">
                  <c:v>6.9890196078431369E-3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DEC-4974-8AA3-4D79D6307E86}"/>
            </c:ext>
          </c:extLst>
        </c:ser>
        <c:ser>
          <c:idx val="1"/>
          <c:order val="1"/>
          <c:tx>
            <c:strRef>
              <c:f>'PCS 45'!$C$4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45'!$C$5:$C$28</c:f>
              <c:numCache>
                <c:formatCode>0.00%</c:formatCode>
                <c:ptCount val="24"/>
                <c:pt idx="0">
                  <c:v>2.7521568627450975E-3</c:v>
                </c:pt>
                <c:pt idx="1">
                  <c:v>1.8505882352941175E-3</c:v>
                </c:pt>
                <c:pt idx="2">
                  <c:v>1.5184313725490196E-3</c:v>
                </c:pt>
                <c:pt idx="3">
                  <c:v>1.3760784313725488E-3</c:v>
                </c:pt>
                <c:pt idx="4">
                  <c:v>2.1827450980392155E-3</c:v>
                </c:pt>
                <c:pt idx="5">
                  <c:v>5.5992156862745097E-3</c:v>
                </c:pt>
                <c:pt idx="6">
                  <c:v>1.6038431372549018E-2</c:v>
                </c:pt>
                <c:pt idx="7">
                  <c:v>3.4781568627450986E-2</c:v>
                </c:pt>
                <c:pt idx="8">
                  <c:v>4.0001176470588234E-2</c:v>
                </c:pt>
                <c:pt idx="9">
                  <c:v>3.5635686274509804E-2</c:v>
                </c:pt>
                <c:pt idx="10">
                  <c:v>3.2741176470588239E-2</c:v>
                </c:pt>
                <c:pt idx="11">
                  <c:v>3.2029411764705883E-2</c:v>
                </c:pt>
                <c:pt idx="12">
                  <c:v>3.2646274509803924E-2</c:v>
                </c:pt>
                <c:pt idx="13">
                  <c:v>3.3073333333333337E-2</c:v>
                </c:pt>
                <c:pt idx="14">
                  <c:v>3.1934509803921568E-2</c:v>
                </c:pt>
                <c:pt idx="15">
                  <c:v>3.1317647058823533E-2</c:v>
                </c:pt>
                <c:pt idx="16">
                  <c:v>3.0985490196078432E-2</c:v>
                </c:pt>
                <c:pt idx="17">
                  <c:v>3.0700784313725485E-2</c:v>
                </c:pt>
                <c:pt idx="18">
                  <c:v>2.5955686274509802E-2</c:v>
                </c:pt>
                <c:pt idx="19">
                  <c:v>1.9312549019607845E-2</c:v>
                </c:pt>
                <c:pt idx="20">
                  <c:v>1.2621960784313723E-2</c:v>
                </c:pt>
                <c:pt idx="21">
                  <c:v>8.7784313725490191E-3</c:v>
                </c:pt>
                <c:pt idx="22">
                  <c:v>6.3109803921568616E-3</c:v>
                </c:pt>
                <c:pt idx="23">
                  <c:v>4.3180392156862745E-3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DEC-4974-8AA3-4D79D6307E86}"/>
            </c:ext>
          </c:extLst>
        </c:ser>
        <c:ser>
          <c:idx val="2"/>
          <c:order val="2"/>
          <c:tx>
            <c:strRef>
              <c:f>'PCS 45'!$D$4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45'!$D$5:$D$28</c:f>
              <c:numCache>
                <c:formatCode>0.00%</c:formatCode>
                <c:ptCount val="24"/>
                <c:pt idx="0">
                  <c:v>7.1999999999999998E-3</c:v>
                </c:pt>
                <c:pt idx="1">
                  <c:v>4.4000000000000003E-3</c:v>
                </c:pt>
                <c:pt idx="2">
                  <c:v>3.3E-3</c:v>
                </c:pt>
                <c:pt idx="3">
                  <c:v>2.8E-3</c:v>
                </c:pt>
                <c:pt idx="4">
                  <c:v>3.7000000000000002E-3</c:v>
                </c:pt>
                <c:pt idx="5">
                  <c:v>8.3000000000000001E-3</c:v>
                </c:pt>
                <c:pt idx="6">
                  <c:v>2.3199999999999998E-2</c:v>
                </c:pt>
                <c:pt idx="7">
                  <c:v>5.3999999999999999E-2</c:v>
                </c:pt>
                <c:pt idx="8">
                  <c:v>7.1599999999999997E-2</c:v>
                </c:pt>
                <c:pt idx="9">
                  <c:v>6.6900000000000001E-2</c:v>
                </c:pt>
                <c:pt idx="10">
                  <c:v>6.2700000000000006E-2</c:v>
                </c:pt>
                <c:pt idx="11">
                  <c:v>6.4299999999999996E-2</c:v>
                </c:pt>
                <c:pt idx="12">
                  <c:v>6.7900000000000002E-2</c:v>
                </c:pt>
                <c:pt idx="13">
                  <c:v>7.0300000000000001E-2</c:v>
                </c:pt>
                <c:pt idx="14">
                  <c:v>7.0800000000000002E-2</c:v>
                </c:pt>
                <c:pt idx="15">
                  <c:v>7.3400000000000007E-2</c:v>
                </c:pt>
                <c:pt idx="16">
                  <c:v>7.6799999999999993E-2</c:v>
                </c:pt>
                <c:pt idx="17">
                  <c:v>7.7299999999999994E-2</c:v>
                </c:pt>
                <c:pt idx="18">
                  <c:v>6.4399999999999999E-2</c:v>
                </c:pt>
                <c:pt idx="19">
                  <c:v>4.5699999999999998E-2</c:v>
                </c:pt>
                <c:pt idx="20">
                  <c:v>3.2000000000000001E-2</c:v>
                </c:pt>
                <c:pt idx="21">
                  <c:v>2.2100000000000002E-2</c:v>
                </c:pt>
                <c:pt idx="22">
                  <c:v>1.5599999999999999E-2</c:v>
                </c:pt>
                <c:pt idx="23">
                  <c:v>1.1299999999999999E-2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DEC-4974-8AA3-4D79D6307E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6.8659625737909041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257-47D3-B3C0-27C6A4D3D684}"/>
            </c:ext>
          </c:extLst>
        </c:ser>
        <c:ser>
          <c:idx val="1"/>
          <c:order val="1"/>
          <c:tx>
            <c:strRef>
              <c:f>'PCS 45'!$H$4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45'!$H$5:$H$16</c:f>
              <c:numCache>
                <c:formatCode>0.00</c:formatCode>
                <c:ptCount val="12"/>
                <c:pt idx="0">
                  <c:v>1</c:v>
                </c:pt>
                <c:pt idx="1">
                  <c:v>1.0900000000000001</c:v>
                </c:pt>
                <c:pt idx="2">
                  <c:v>1.1100000000000001</c:v>
                </c:pt>
                <c:pt idx="3">
                  <c:v>1.08</c:v>
                </c:pt>
                <c:pt idx="4">
                  <c:v>1</c:v>
                </c:pt>
                <c:pt idx="5">
                  <c:v>0.98</c:v>
                </c:pt>
                <c:pt idx="6">
                  <c:v>0.91</c:v>
                </c:pt>
                <c:pt idx="7">
                  <c:v>0.93</c:v>
                </c:pt>
                <c:pt idx="8">
                  <c:v>0.71</c:v>
                </c:pt>
                <c:pt idx="9">
                  <c:v>0.96</c:v>
                </c:pt>
                <c:pt idx="10">
                  <c:v>1.02</c:v>
                </c:pt>
                <c:pt idx="11">
                  <c:v>1.02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257-47D3-B3C0-27C6A4D3D6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778E-4D44-89A5-40A51721B2E0}"/>
            </c:ext>
          </c:extLst>
        </c:ser>
        <c:ser>
          <c:idx val="1"/>
          <c:order val="1"/>
          <c:tx>
            <c:strRef>
              <c:f>'PCS 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5'!$H$5:$H$16</c:f>
              <c:numCache>
                <c:formatCode>General</c:formatCode>
                <c:ptCount val="12"/>
                <c:pt idx="0">
                  <c:v>0.97</c:v>
                </c:pt>
                <c:pt idx="1">
                  <c:v>1.04</c:v>
                </c:pt>
                <c:pt idx="2">
                  <c:v>1.0900000000000001</c:v>
                </c:pt>
                <c:pt idx="3">
                  <c:v>1.04</c:v>
                </c:pt>
                <c:pt idx="4">
                  <c:v>0.98</c:v>
                </c:pt>
                <c:pt idx="5">
                  <c:v>0.98</c:v>
                </c:pt>
                <c:pt idx="6">
                  <c:v>0.94</c:v>
                </c:pt>
                <c:pt idx="7">
                  <c:v>0.92</c:v>
                </c:pt>
                <c:pt idx="8">
                  <c:v>0.96</c:v>
                </c:pt>
                <c:pt idx="9">
                  <c:v>1.01</c:v>
                </c:pt>
                <c:pt idx="10">
                  <c:v>1.04</c:v>
                </c:pt>
                <c:pt idx="11">
                  <c:v>1.1299999999999999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78E-4D44-89A5-40A51721B2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46'!$B$4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46'!$B$5:$B$28</c:f>
              <c:numCache>
                <c:formatCode>0.00%</c:formatCode>
                <c:ptCount val="24"/>
                <c:pt idx="0">
                  <c:v>2.3733766233766237E-3</c:v>
                </c:pt>
                <c:pt idx="1">
                  <c:v>1.7110389610389609E-3</c:v>
                </c:pt>
                <c:pt idx="2">
                  <c:v>1.4902597402597405E-3</c:v>
                </c:pt>
                <c:pt idx="3">
                  <c:v>2.0422077922077923E-3</c:v>
                </c:pt>
                <c:pt idx="4">
                  <c:v>3.9740259740259735E-3</c:v>
                </c:pt>
                <c:pt idx="5">
                  <c:v>8.5551948051948053E-3</c:v>
                </c:pt>
                <c:pt idx="6">
                  <c:v>1.898701298701299E-2</c:v>
                </c:pt>
                <c:pt idx="7">
                  <c:v>3.1240259740259738E-2</c:v>
                </c:pt>
                <c:pt idx="8">
                  <c:v>3.2233766233766233E-2</c:v>
                </c:pt>
                <c:pt idx="9">
                  <c:v>3.6594155844155839E-2</c:v>
                </c:pt>
                <c:pt idx="10">
                  <c:v>3.9298701298701298E-2</c:v>
                </c:pt>
                <c:pt idx="11">
                  <c:v>4.0347402597402597E-2</c:v>
                </c:pt>
                <c:pt idx="12">
                  <c:v>3.9629870129870133E-2</c:v>
                </c:pt>
                <c:pt idx="13">
                  <c:v>3.9740259740259735E-2</c:v>
                </c:pt>
                <c:pt idx="14">
                  <c:v>4.1120129870129869E-2</c:v>
                </c:pt>
                <c:pt idx="15">
                  <c:v>4.2720779220779215E-2</c:v>
                </c:pt>
                <c:pt idx="16">
                  <c:v>4.2610389610389612E-2</c:v>
                </c:pt>
                <c:pt idx="17">
                  <c:v>3.7422077922077926E-2</c:v>
                </c:pt>
                <c:pt idx="18">
                  <c:v>2.8314935064935064E-2</c:v>
                </c:pt>
                <c:pt idx="19">
                  <c:v>2.2188311688311688E-2</c:v>
                </c:pt>
                <c:pt idx="20">
                  <c:v>1.4957792207792206E-2</c:v>
                </c:pt>
                <c:pt idx="21">
                  <c:v>1.1094155844155844E-2</c:v>
                </c:pt>
                <c:pt idx="22">
                  <c:v>8.0032467532467535E-3</c:v>
                </c:pt>
                <c:pt idx="23">
                  <c:v>5.188311688311689E-3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1DE-491E-82A2-74A704E32046}"/>
            </c:ext>
          </c:extLst>
        </c:ser>
        <c:ser>
          <c:idx val="1"/>
          <c:order val="1"/>
          <c:tx>
            <c:strRef>
              <c:f>'PCS 46'!$C$4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46'!$C$5:$C$28</c:f>
              <c:numCache>
                <c:formatCode>0.00%</c:formatCode>
                <c:ptCount val="24"/>
                <c:pt idx="0">
                  <c:v>2.3298701298701298E-3</c:v>
                </c:pt>
                <c:pt idx="1">
                  <c:v>1.6129870129870129E-3</c:v>
                </c:pt>
                <c:pt idx="2">
                  <c:v>1.1649350649350649E-3</c:v>
                </c:pt>
                <c:pt idx="3">
                  <c:v>1.3441558441558443E-3</c:v>
                </c:pt>
                <c:pt idx="4">
                  <c:v>2.8675324675324679E-3</c:v>
                </c:pt>
                <c:pt idx="5">
                  <c:v>8.3785714285714297E-3</c:v>
                </c:pt>
                <c:pt idx="6">
                  <c:v>2.1730519480519482E-2</c:v>
                </c:pt>
                <c:pt idx="7">
                  <c:v>2.7689610389610389E-2</c:v>
                </c:pt>
                <c:pt idx="8">
                  <c:v>2.889935064935065E-2</c:v>
                </c:pt>
                <c:pt idx="9">
                  <c:v>2.8809740259740261E-2</c:v>
                </c:pt>
                <c:pt idx="10">
                  <c:v>2.975064935064935E-2</c:v>
                </c:pt>
                <c:pt idx="11">
                  <c:v>3.1184415584415578E-2</c:v>
                </c:pt>
                <c:pt idx="12">
                  <c:v>3.2214935064935071E-2</c:v>
                </c:pt>
                <c:pt idx="13">
                  <c:v>3.2528571428571428E-2</c:v>
                </c:pt>
                <c:pt idx="14">
                  <c:v>3.2573376623376622E-2</c:v>
                </c:pt>
                <c:pt idx="15">
                  <c:v>3.1990909090909091E-2</c:v>
                </c:pt>
                <c:pt idx="16">
                  <c:v>3.1274025974025975E-2</c:v>
                </c:pt>
                <c:pt idx="17">
                  <c:v>2.9795454545454549E-2</c:v>
                </c:pt>
                <c:pt idx="18">
                  <c:v>2.4150000000000001E-2</c:v>
                </c:pt>
                <c:pt idx="19">
                  <c:v>1.6309090909090908E-2</c:v>
                </c:pt>
                <c:pt idx="20">
                  <c:v>1.2276623376623379E-2</c:v>
                </c:pt>
                <c:pt idx="21">
                  <c:v>9.005844155844156E-3</c:v>
                </c:pt>
                <c:pt idx="22">
                  <c:v>6.4519480519480516E-3</c:v>
                </c:pt>
                <c:pt idx="23">
                  <c:v>3.7636363636363635E-3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1DE-491E-82A2-74A704E32046}"/>
            </c:ext>
          </c:extLst>
        </c:ser>
        <c:ser>
          <c:idx val="2"/>
          <c:order val="2"/>
          <c:tx>
            <c:strRef>
              <c:f>'PCS 46'!$D$4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46'!$D$5:$D$28</c:f>
              <c:numCache>
                <c:formatCode>0.00%</c:formatCode>
                <c:ptCount val="24"/>
                <c:pt idx="0">
                  <c:v>4.7000000000000002E-3</c:v>
                </c:pt>
                <c:pt idx="1">
                  <c:v>3.3E-3</c:v>
                </c:pt>
                <c:pt idx="2">
                  <c:v>2.7000000000000001E-3</c:v>
                </c:pt>
                <c:pt idx="3">
                  <c:v>3.3999999999999998E-3</c:v>
                </c:pt>
                <c:pt idx="4">
                  <c:v>6.7999999999999996E-3</c:v>
                </c:pt>
                <c:pt idx="5">
                  <c:v>1.7000000000000001E-2</c:v>
                </c:pt>
                <c:pt idx="6">
                  <c:v>4.07E-2</c:v>
                </c:pt>
                <c:pt idx="7">
                  <c:v>5.8900000000000001E-2</c:v>
                </c:pt>
                <c:pt idx="8">
                  <c:v>6.1100000000000002E-2</c:v>
                </c:pt>
                <c:pt idx="9">
                  <c:v>6.54E-2</c:v>
                </c:pt>
                <c:pt idx="10">
                  <c:v>6.9099999999999995E-2</c:v>
                </c:pt>
                <c:pt idx="11">
                  <c:v>7.1499999999999994E-2</c:v>
                </c:pt>
                <c:pt idx="12">
                  <c:v>7.1900000000000006E-2</c:v>
                </c:pt>
                <c:pt idx="13">
                  <c:v>7.2300000000000003E-2</c:v>
                </c:pt>
                <c:pt idx="14">
                  <c:v>7.3700000000000002E-2</c:v>
                </c:pt>
                <c:pt idx="15">
                  <c:v>7.4700000000000003E-2</c:v>
                </c:pt>
                <c:pt idx="16">
                  <c:v>7.3899999999999993E-2</c:v>
                </c:pt>
                <c:pt idx="17">
                  <c:v>6.7199999999999996E-2</c:v>
                </c:pt>
                <c:pt idx="18">
                  <c:v>5.2499999999999998E-2</c:v>
                </c:pt>
                <c:pt idx="19">
                  <c:v>3.85E-2</c:v>
                </c:pt>
                <c:pt idx="20">
                  <c:v>2.7300000000000001E-2</c:v>
                </c:pt>
                <c:pt idx="21">
                  <c:v>2.01E-2</c:v>
                </c:pt>
                <c:pt idx="22">
                  <c:v>1.4500000000000001E-2</c:v>
                </c:pt>
                <c:pt idx="23">
                  <c:v>8.9999999999999993E-3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1DE-491E-82A2-74A704E320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46'!$G$4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46'!$G$5:$G$16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5570-4001-BE12-FB716284CC78}"/>
            </c:ext>
          </c:extLst>
        </c:ser>
        <c:ser>
          <c:idx val="1"/>
          <c:order val="1"/>
          <c:tx>
            <c:strRef>
              <c:f>'PCS 46'!$H$4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46'!$F$5:$F$16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46'!$H$5:$H$16</c:f>
              <c:numCache>
                <c:formatCode>General</c:formatCode>
                <c:ptCount val="12"/>
                <c:pt idx="0">
                  <c:v>1.06</c:v>
                </c:pt>
                <c:pt idx="1">
                  <c:v>1.1399999999999999</c:v>
                </c:pt>
                <c:pt idx="2">
                  <c:v>1.1299999999999999</c:v>
                </c:pt>
                <c:pt idx="3">
                  <c:v>1.06</c:v>
                </c:pt>
                <c:pt idx="4">
                  <c:v>0.95</c:v>
                </c:pt>
                <c:pt idx="5">
                  <c:v>0.88</c:v>
                </c:pt>
                <c:pt idx="9">
                  <c:v>0.95</c:v>
                </c:pt>
                <c:pt idx="10">
                  <c:v>0.91</c:v>
                </c:pt>
                <c:pt idx="11">
                  <c:v>0.89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70-4001-BE12-FB716284CC7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47'!$B$4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47'!$B$5:$B$28</c:f>
              <c:numCache>
                <c:formatCode>0.00%</c:formatCode>
                <c:ptCount val="24"/>
                <c:pt idx="0">
                  <c:v>2.5392712550607287E-3</c:v>
                </c:pt>
                <c:pt idx="1">
                  <c:v>1.6582995951417005E-3</c:v>
                </c:pt>
                <c:pt idx="2">
                  <c:v>1.2437246963562752E-3</c:v>
                </c:pt>
                <c:pt idx="3">
                  <c:v>8.2914979757085024E-4</c:v>
                </c:pt>
                <c:pt idx="4">
                  <c:v>1.0882591093117409E-3</c:v>
                </c:pt>
                <c:pt idx="5">
                  <c:v>2.642914979757085E-3</c:v>
                </c:pt>
                <c:pt idx="6">
                  <c:v>8.9651821862348179E-3</c:v>
                </c:pt>
                <c:pt idx="7">
                  <c:v>2.3423481781376515E-2</c:v>
                </c:pt>
                <c:pt idx="8">
                  <c:v>2.4615384615384615E-2</c:v>
                </c:pt>
                <c:pt idx="9">
                  <c:v>2.8761133603238866E-2</c:v>
                </c:pt>
                <c:pt idx="10">
                  <c:v>3.3010526315789476E-2</c:v>
                </c:pt>
                <c:pt idx="11">
                  <c:v>3.5549797570850201E-2</c:v>
                </c:pt>
                <c:pt idx="12">
                  <c:v>3.7052631578947365E-2</c:v>
                </c:pt>
                <c:pt idx="13">
                  <c:v>3.7778137651821864E-2</c:v>
                </c:pt>
                <c:pt idx="14">
                  <c:v>4.1664777327935221E-2</c:v>
                </c:pt>
                <c:pt idx="15">
                  <c:v>4.5914170040485827E-2</c:v>
                </c:pt>
                <c:pt idx="16">
                  <c:v>5.1148178137651816E-2</c:v>
                </c:pt>
                <c:pt idx="17">
                  <c:v>4.5655060728744944E-2</c:v>
                </c:pt>
                <c:pt idx="18">
                  <c:v>3.0678542510121459E-2</c:v>
                </c:pt>
                <c:pt idx="19">
                  <c:v>2.2853441295546558E-2</c:v>
                </c:pt>
                <c:pt idx="20">
                  <c:v>1.5339271255060729E-2</c:v>
                </c:pt>
                <c:pt idx="21">
                  <c:v>1.1089878542510119E-2</c:v>
                </c:pt>
                <c:pt idx="22">
                  <c:v>8.8097165991902846E-3</c:v>
                </c:pt>
                <c:pt idx="23">
                  <c:v>6.0113360323886637E-3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874-4076-9FD2-E7DFDE0E2B04}"/>
            </c:ext>
          </c:extLst>
        </c:ser>
        <c:ser>
          <c:idx val="1"/>
          <c:order val="1"/>
          <c:tx>
            <c:strRef>
              <c:f>'PCS 47'!$C$4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47'!$C$5:$C$28</c:f>
              <c:numCache>
                <c:formatCode>0.00%</c:formatCode>
                <c:ptCount val="24"/>
                <c:pt idx="0">
                  <c:v>1.6862348178137651E-3</c:v>
                </c:pt>
                <c:pt idx="1">
                  <c:v>1.1562753036437245E-3</c:v>
                </c:pt>
                <c:pt idx="2">
                  <c:v>9.1538461538461533E-4</c:v>
                </c:pt>
                <c:pt idx="3">
                  <c:v>1.0117408906882589E-3</c:v>
                </c:pt>
                <c:pt idx="4">
                  <c:v>2.07165991902834E-3</c:v>
                </c:pt>
                <c:pt idx="5">
                  <c:v>6.5522267206477736E-3</c:v>
                </c:pt>
                <c:pt idx="6">
                  <c:v>2.2210121457489879E-2</c:v>
                </c:pt>
                <c:pt idx="7">
                  <c:v>3.4929149797570842E-2</c:v>
                </c:pt>
                <c:pt idx="8">
                  <c:v>3.6856275303643729E-2</c:v>
                </c:pt>
                <c:pt idx="9">
                  <c:v>3.3242914979757086E-2</c:v>
                </c:pt>
                <c:pt idx="10">
                  <c:v>3.2953846153846153E-2</c:v>
                </c:pt>
                <c:pt idx="11">
                  <c:v>3.3435627530364373E-2</c:v>
                </c:pt>
                <c:pt idx="12">
                  <c:v>3.4447368421052629E-2</c:v>
                </c:pt>
                <c:pt idx="13">
                  <c:v>3.4929149797570842E-2</c:v>
                </c:pt>
                <c:pt idx="14">
                  <c:v>3.5989068825910936E-2</c:v>
                </c:pt>
                <c:pt idx="15">
                  <c:v>3.4929149797570842E-2</c:v>
                </c:pt>
                <c:pt idx="16">
                  <c:v>3.2520242914979756E-2</c:v>
                </c:pt>
                <c:pt idx="17">
                  <c:v>3.020769230769231E-2</c:v>
                </c:pt>
                <c:pt idx="18">
                  <c:v>2.5004453441295548E-2</c:v>
                </c:pt>
                <c:pt idx="19">
                  <c:v>1.6717813765182186E-2</c:v>
                </c:pt>
                <c:pt idx="20">
                  <c:v>1.2237246963562752E-2</c:v>
                </c:pt>
                <c:pt idx="21">
                  <c:v>8.7202429149797582E-3</c:v>
                </c:pt>
                <c:pt idx="22">
                  <c:v>6.0222672064777329E-3</c:v>
                </c:pt>
                <c:pt idx="23">
                  <c:v>3.0834008097165989E-3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874-4076-9FD2-E7DFDE0E2B04}"/>
            </c:ext>
          </c:extLst>
        </c:ser>
        <c:ser>
          <c:idx val="2"/>
          <c:order val="2"/>
          <c:tx>
            <c:strRef>
              <c:f>'PCS 47'!$D$4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47'!$D$5:$D$28</c:f>
              <c:numCache>
                <c:formatCode>0.00%</c:formatCode>
                <c:ptCount val="24"/>
                <c:pt idx="0">
                  <c:v>4.1999999999999997E-3</c:v>
                </c:pt>
                <c:pt idx="1">
                  <c:v>2.8E-3</c:v>
                </c:pt>
                <c:pt idx="2">
                  <c:v>2.0999999999999999E-3</c:v>
                </c:pt>
                <c:pt idx="3">
                  <c:v>1.8E-3</c:v>
                </c:pt>
                <c:pt idx="4">
                  <c:v>3.0999999999999999E-3</c:v>
                </c:pt>
                <c:pt idx="5">
                  <c:v>9.1999999999999998E-3</c:v>
                </c:pt>
                <c:pt idx="6">
                  <c:v>3.1199999999999999E-2</c:v>
                </c:pt>
                <c:pt idx="7">
                  <c:v>5.8299999999999998E-2</c:v>
                </c:pt>
                <c:pt idx="8">
                  <c:v>6.1499999999999999E-2</c:v>
                </c:pt>
                <c:pt idx="9">
                  <c:v>6.2E-2</c:v>
                </c:pt>
                <c:pt idx="10">
                  <c:v>6.59E-2</c:v>
                </c:pt>
                <c:pt idx="11">
                  <c:v>6.8900000000000003E-2</c:v>
                </c:pt>
                <c:pt idx="12">
                  <c:v>7.1499999999999994E-2</c:v>
                </c:pt>
                <c:pt idx="13">
                  <c:v>7.2700000000000001E-2</c:v>
                </c:pt>
                <c:pt idx="14">
                  <c:v>7.7600000000000002E-2</c:v>
                </c:pt>
                <c:pt idx="15">
                  <c:v>8.09E-2</c:v>
                </c:pt>
                <c:pt idx="16">
                  <c:v>8.3599999999999994E-2</c:v>
                </c:pt>
                <c:pt idx="17">
                  <c:v>7.5899999999999995E-2</c:v>
                </c:pt>
                <c:pt idx="18">
                  <c:v>5.57E-2</c:v>
                </c:pt>
                <c:pt idx="19">
                  <c:v>3.9600000000000003E-2</c:v>
                </c:pt>
                <c:pt idx="20">
                  <c:v>2.76E-2</c:v>
                </c:pt>
                <c:pt idx="21">
                  <c:v>1.9800000000000002E-2</c:v>
                </c:pt>
                <c:pt idx="22">
                  <c:v>1.49E-2</c:v>
                </c:pt>
                <c:pt idx="23">
                  <c:v>9.1000000000000004E-3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874-4076-9FD2-E7DFDE0E2B0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432173397680127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47'!$G$4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47'!$G$5:$G$16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E212-4BF0-9650-2B62FF454BD6}"/>
            </c:ext>
          </c:extLst>
        </c:ser>
        <c:ser>
          <c:idx val="1"/>
          <c:order val="1"/>
          <c:tx>
            <c:strRef>
              <c:f>'PCS 47'!$H$4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47'!$F$5:$F$16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47'!$H$5:$H$16</c:f>
              <c:numCache>
                <c:formatCode>General</c:formatCode>
                <c:ptCount val="12"/>
                <c:pt idx="0">
                  <c:v>1.1000000000000001</c:v>
                </c:pt>
                <c:pt idx="1">
                  <c:v>1.22</c:v>
                </c:pt>
                <c:pt idx="2">
                  <c:v>1.22</c:v>
                </c:pt>
                <c:pt idx="3">
                  <c:v>1.1100000000000001</c:v>
                </c:pt>
                <c:pt idx="4">
                  <c:v>1</c:v>
                </c:pt>
                <c:pt idx="5">
                  <c:v>0.93</c:v>
                </c:pt>
                <c:pt idx="6">
                  <c:v>0.89</c:v>
                </c:pt>
                <c:pt idx="7">
                  <c:v>0.92</c:v>
                </c:pt>
                <c:pt idx="8">
                  <c:v>0.84</c:v>
                </c:pt>
                <c:pt idx="9">
                  <c:v>0.93</c:v>
                </c:pt>
                <c:pt idx="10">
                  <c:v>0.95</c:v>
                </c:pt>
                <c:pt idx="11">
                  <c:v>0.91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212-4BF0-9650-2B62FF454B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48'!$B$4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48'!$B$5:$B$28</c:f>
              <c:numCache>
                <c:formatCode>0.00%</c:formatCode>
                <c:ptCount val="24"/>
                <c:pt idx="0">
                  <c:v>6.1000000000000004E-3</c:v>
                </c:pt>
                <c:pt idx="1">
                  <c:v>4.1000000000000003E-3</c:v>
                </c:pt>
                <c:pt idx="2">
                  <c:v>3.2000000000000002E-3</c:v>
                </c:pt>
                <c:pt idx="3">
                  <c:v>2.0500000000000002E-3</c:v>
                </c:pt>
                <c:pt idx="4">
                  <c:v>2.5999999999999999E-3</c:v>
                </c:pt>
                <c:pt idx="5">
                  <c:v>4.3499999999999997E-3</c:v>
                </c:pt>
                <c:pt idx="6">
                  <c:v>1.01E-2</c:v>
                </c:pt>
                <c:pt idx="7">
                  <c:v>1.7399999999999999E-2</c:v>
                </c:pt>
                <c:pt idx="8">
                  <c:v>1.78E-2</c:v>
                </c:pt>
                <c:pt idx="9">
                  <c:v>1.6650000000000002E-2</c:v>
                </c:pt>
                <c:pt idx="10">
                  <c:v>1.8350000000000002E-2</c:v>
                </c:pt>
                <c:pt idx="11">
                  <c:v>2.215E-2</c:v>
                </c:pt>
                <c:pt idx="12">
                  <c:v>2.6450000000000001E-2</c:v>
                </c:pt>
                <c:pt idx="13">
                  <c:v>2.9150000000000002E-2</c:v>
                </c:pt>
                <c:pt idx="14">
                  <c:v>3.5150000000000001E-2</c:v>
                </c:pt>
                <c:pt idx="15">
                  <c:v>4.2149999999999993E-2</c:v>
                </c:pt>
                <c:pt idx="16">
                  <c:v>4.7649999999999998E-2</c:v>
                </c:pt>
                <c:pt idx="17">
                  <c:v>5.015E-2</c:v>
                </c:pt>
                <c:pt idx="18">
                  <c:v>4.1300000000000003E-2</c:v>
                </c:pt>
                <c:pt idx="19">
                  <c:v>3.1E-2</c:v>
                </c:pt>
                <c:pt idx="20">
                  <c:v>2.4700000000000003E-2</c:v>
                </c:pt>
                <c:pt idx="21">
                  <c:v>1.9599999999999999E-2</c:v>
                </c:pt>
                <c:pt idx="22">
                  <c:v>1.61E-2</c:v>
                </c:pt>
                <c:pt idx="23">
                  <c:v>1.17E-2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05F-48CB-9B6E-D2E09F239445}"/>
            </c:ext>
          </c:extLst>
        </c:ser>
        <c:ser>
          <c:idx val="1"/>
          <c:order val="1"/>
          <c:tx>
            <c:strRef>
              <c:f>'PCS 48'!$C$4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48'!$C$5:$C$28</c:f>
              <c:numCache>
                <c:formatCode>0.00%</c:formatCode>
                <c:ptCount val="24"/>
                <c:pt idx="0">
                  <c:v>2.5500000000000002E-3</c:v>
                </c:pt>
                <c:pt idx="1">
                  <c:v>1.9499999999999999E-3</c:v>
                </c:pt>
                <c:pt idx="2">
                  <c:v>2.0500000000000002E-3</c:v>
                </c:pt>
                <c:pt idx="3">
                  <c:v>3.8E-3</c:v>
                </c:pt>
                <c:pt idx="4">
                  <c:v>7.7000000000000002E-3</c:v>
                </c:pt>
                <c:pt idx="5">
                  <c:v>2.3499999999999997E-2</c:v>
                </c:pt>
                <c:pt idx="6">
                  <c:v>3.9800000000000002E-2</c:v>
                </c:pt>
                <c:pt idx="7">
                  <c:v>4.1099999999999998E-2</c:v>
                </c:pt>
                <c:pt idx="8">
                  <c:v>3.8300000000000001E-2</c:v>
                </c:pt>
                <c:pt idx="9">
                  <c:v>3.4099999999999998E-2</c:v>
                </c:pt>
                <c:pt idx="10">
                  <c:v>3.0349999999999999E-2</c:v>
                </c:pt>
                <c:pt idx="11">
                  <c:v>2.9049999999999999E-2</c:v>
                </c:pt>
                <c:pt idx="12">
                  <c:v>2.8649999999999998E-2</c:v>
                </c:pt>
                <c:pt idx="13">
                  <c:v>2.8150000000000001E-2</c:v>
                </c:pt>
                <c:pt idx="14">
                  <c:v>2.895E-2</c:v>
                </c:pt>
                <c:pt idx="15">
                  <c:v>2.86E-2</c:v>
                </c:pt>
                <c:pt idx="16">
                  <c:v>2.8800000000000003E-2</c:v>
                </c:pt>
                <c:pt idx="17">
                  <c:v>2.8250000000000001E-2</c:v>
                </c:pt>
                <c:pt idx="18">
                  <c:v>2.4500000000000001E-2</c:v>
                </c:pt>
                <c:pt idx="19">
                  <c:v>1.7049999999999999E-2</c:v>
                </c:pt>
                <c:pt idx="20">
                  <c:v>1.2449999999999999E-2</c:v>
                </c:pt>
                <c:pt idx="21">
                  <c:v>9.6500000000000006E-3</c:v>
                </c:pt>
                <c:pt idx="22">
                  <c:v>6.6499999999999997E-3</c:v>
                </c:pt>
                <c:pt idx="23">
                  <c:v>3.9500000000000004E-3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05F-48CB-9B6E-D2E09F239445}"/>
            </c:ext>
          </c:extLst>
        </c:ser>
        <c:ser>
          <c:idx val="2"/>
          <c:order val="2"/>
          <c:tx>
            <c:strRef>
              <c:f>'PCS 48'!$D$4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48'!$D$5:$D$28</c:f>
              <c:numCache>
                <c:formatCode>0.00%</c:formatCode>
                <c:ptCount val="24"/>
                <c:pt idx="0">
                  <c:v>8.6E-3</c:v>
                </c:pt>
                <c:pt idx="1">
                  <c:v>6.1000000000000004E-3</c:v>
                </c:pt>
                <c:pt idx="2">
                  <c:v>5.1999999999999998E-3</c:v>
                </c:pt>
                <c:pt idx="3">
                  <c:v>5.8999999999999999E-3</c:v>
                </c:pt>
                <c:pt idx="4">
                  <c:v>1.03E-2</c:v>
                </c:pt>
                <c:pt idx="5">
                  <c:v>2.7900000000000001E-2</c:v>
                </c:pt>
                <c:pt idx="6">
                  <c:v>4.99E-2</c:v>
                </c:pt>
                <c:pt idx="7">
                  <c:v>5.8500000000000003E-2</c:v>
                </c:pt>
                <c:pt idx="8">
                  <c:v>5.6099999999999997E-2</c:v>
                </c:pt>
                <c:pt idx="9">
                  <c:v>5.0799999999999998E-2</c:v>
                </c:pt>
                <c:pt idx="10">
                  <c:v>4.87E-2</c:v>
                </c:pt>
                <c:pt idx="11">
                  <c:v>5.1200000000000002E-2</c:v>
                </c:pt>
                <c:pt idx="12">
                  <c:v>5.5100000000000003E-2</c:v>
                </c:pt>
                <c:pt idx="13">
                  <c:v>5.7299999999999997E-2</c:v>
                </c:pt>
                <c:pt idx="14">
                  <c:v>6.4100000000000004E-2</c:v>
                </c:pt>
                <c:pt idx="15">
                  <c:v>7.0800000000000002E-2</c:v>
                </c:pt>
                <c:pt idx="16">
                  <c:v>7.6499999999999999E-2</c:v>
                </c:pt>
                <c:pt idx="17">
                  <c:v>7.8399999999999997E-2</c:v>
                </c:pt>
                <c:pt idx="18">
                  <c:v>6.5799999999999997E-2</c:v>
                </c:pt>
                <c:pt idx="19">
                  <c:v>4.8099999999999997E-2</c:v>
                </c:pt>
                <c:pt idx="20">
                  <c:v>3.7100000000000001E-2</c:v>
                </c:pt>
                <c:pt idx="21">
                  <c:v>2.93E-2</c:v>
                </c:pt>
                <c:pt idx="22">
                  <c:v>2.2700000000000001E-2</c:v>
                </c:pt>
                <c:pt idx="23">
                  <c:v>1.5599999999999999E-2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05F-48CB-9B6E-D2E09F2394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6.931827600497306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48'!$G$4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48'!$G$5:$G$16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F4F7-4270-A3EB-F6DF569E36BA}"/>
            </c:ext>
          </c:extLst>
        </c:ser>
        <c:ser>
          <c:idx val="1"/>
          <c:order val="1"/>
          <c:tx>
            <c:strRef>
              <c:f>'PCS 48'!$H$4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48'!$F$5:$F$16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48'!$H$5:$H$16</c:f>
              <c:numCache>
                <c:formatCode>General</c:formatCode>
                <c:ptCount val="12"/>
                <c:pt idx="0">
                  <c:v>0.96</c:v>
                </c:pt>
                <c:pt idx="1">
                  <c:v>1.06</c:v>
                </c:pt>
                <c:pt idx="2">
                  <c:v>1.0900000000000001</c:v>
                </c:pt>
                <c:pt idx="3">
                  <c:v>1.04</c:v>
                </c:pt>
                <c:pt idx="4">
                  <c:v>0.99</c:v>
                </c:pt>
                <c:pt idx="5">
                  <c:v>0.97</c:v>
                </c:pt>
                <c:pt idx="6">
                  <c:v>0.97</c:v>
                </c:pt>
                <c:pt idx="7">
                  <c:v>1.02</c:v>
                </c:pt>
                <c:pt idx="8">
                  <c:v>0.98</c:v>
                </c:pt>
                <c:pt idx="9">
                  <c:v>0.99</c:v>
                </c:pt>
                <c:pt idx="10">
                  <c:v>0.99</c:v>
                </c:pt>
                <c:pt idx="11">
                  <c:v>0.99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4F7-4270-A3EB-F6DF569E36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49'!$B$4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49'!$B$5:$B$28</c:f>
              <c:numCache>
                <c:formatCode>0.00%</c:formatCode>
                <c:ptCount val="24"/>
                <c:pt idx="0">
                  <c:v>2.1306666666666666E-3</c:v>
                </c:pt>
                <c:pt idx="1">
                  <c:v>1.5413333333333331E-3</c:v>
                </c:pt>
                <c:pt idx="2">
                  <c:v>1.3600000000000001E-3</c:v>
                </c:pt>
                <c:pt idx="3">
                  <c:v>1.8133333333333332E-3</c:v>
                </c:pt>
                <c:pt idx="4">
                  <c:v>3.1280000000000001E-3</c:v>
                </c:pt>
                <c:pt idx="5">
                  <c:v>8.0693333333333329E-3</c:v>
                </c:pt>
                <c:pt idx="6">
                  <c:v>1.9175999999999999E-2</c:v>
                </c:pt>
                <c:pt idx="7">
                  <c:v>2.6610666666666668E-2</c:v>
                </c:pt>
                <c:pt idx="8">
                  <c:v>2.5840000000000002E-2</c:v>
                </c:pt>
                <c:pt idx="9">
                  <c:v>2.6610666666666668E-2</c:v>
                </c:pt>
                <c:pt idx="10">
                  <c:v>2.905866666666667E-2</c:v>
                </c:pt>
                <c:pt idx="11">
                  <c:v>3.0962666666666666E-2</c:v>
                </c:pt>
                <c:pt idx="12">
                  <c:v>3.2912000000000004E-2</c:v>
                </c:pt>
                <c:pt idx="13">
                  <c:v>3.2957333333333332E-2</c:v>
                </c:pt>
                <c:pt idx="14">
                  <c:v>3.2912000000000004E-2</c:v>
                </c:pt>
                <c:pt idx="15">
                  <c:v>3.322933333333334E-2</c:v>
                </c:pt>
                <c:pt idx="16">
                  <c:v>3.2231999999999997E-2</c:v>
                </c:pt>
                <c:pt idx="17">
                  <c:v>3.0872E-2</c:v>
                </c:pt>
                <c:pt idx="18">
                  <c:v>2.5205333333333333E-2</c:v>
                </c:pt>
                <c:pt idx="19">
                  <c:v>2.0128E-2</c:v>
                </c:pt>
                <c:pt idx="20">
                  <c:v>1.5368000000000001E-2</c:v>
                </c:pt>
                <c:pt idx="21">
                  <c:v>1.0880000000000001E-2</c:v>
                </c:pt>
                <c:pt idx="22">
                  <c:v>6.4826666666666661E-3</c:v>
                </c:pt>
                <c:pt idx="23">
                  <c:v>3.8533333333333336E-3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2DF-4031-98DE-306D2402AC07}"/>
            </c:ext>
          </c:extLst>
        </c:ser>
        <c:ser>
          <c:idx val="1"/>
          <c:order val="1"/>
          <c:tx>
            <c:strRef>
              <c:f>'PCS 49'!$C$4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49'!$C$5:$C$28</c:f>
              <c:numCache>
                <c:formatCode>0.00%</c:formatCode>
                <c:ptCount val="24"/>
                <c:pt idx="0">
                  <c:v>2.7880000000000001E-3</c:v>
                </c:pt>
                <c:pt idx="1">
                  <c:v>1.8586666666666667E-3</c:v>
                </c:pt>
                <c:pt idx="2">
                  <c:v>1.312E-3</c:v>
                </c:pt>
                <c:pt idx="3">
                  <c:v>1.0933333333333333E-3</c:v>
                </c:pt>
                <c:pt idx="4">
                  <c:v>1.8586666666666667E-3</c:v>
                </c:pt>
                <c:pt idx="5">
                  <c:v>5.521333333333333E-3</c:v>
                </c:pt>
                <c:pt idx="6">
                  <c:v>1.6728E-2</c:v>
                </c:pt>
                <c:pt idx="7">
                  <c:v>2.7060000000000001E-2</c:v>
                </c:pt>
                <c:pt idx="8">
                  <c:v>2.9028000000000002E-2</c:v>
                </c:pt>
                <c:pt idx="9">
                  <c:v>3.2253333333333328E-2</c:v>
                </c:pt>
                <c:pt idx="10">
                  <c:v>3.618933333333333E-2</c:v>
                </c:pt>
                <c:pt idx="11">
                  <c:v>3.9797333333333337E-2</c:v>
                </c:pt>
                <c:pt idx="12">
                  <c:v>4.1984E-2</c:v>
                </c:pt>
                <c:pt idx="13">
                  <c:v>4.1492000000000001E-2</c:v>
                </c:pt>
                <c:pt idx="14">
                  <c:v>4.1109333333333331E-2</c:v>
                </c:pt>
                <c:pt idx="15">
                  <c:v>4.0836000000000004E-2</c:v>
                </c:pt>
                <c:pt idx="16">
                  <c:v>4.1109333333333331E-2</c:v>
                </c:pt>
                <c:pt idx="17">
                  <c:v>3.990666666666666E-2</c:v>
                </c:pt>
                <c:pt idx="18">
                  <c:v>3.3674666666666665E-2</c:v>
                </c:pt>
                <c:pt idx="19">
                  <c:v>2.5583999999999999E-2</c:v>
                </c:pt>
                <c:pt idx="20">
                  <c:v>1.8805333333333334E-2</c:v>
                </c:pt>
                <c:pt idx="21">
                  <c:v>1.3120000000000001E-2</c:v>
                </c:pt>
                <c:pt idx="22">
                  <c:v>8.4733333333333327E-3</c:v>
                </c:pt>
                <c:pt idx="23">
                  <c:v>5.0839999999999991E-3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2DF-4031-98DE-306D2402AC07}"/>
            </c:ext>
          </c:extLst>
        </c:ser>
        <c:ser>
          <c:idx val="2"/>
          <c:order val="2"/>
          <c:tx>
            <c:strRef>
              <c:f>'PCS 49'!$D$4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49'!$D$5:$D$28</c:f>
              <c:numCache>
                <c:formatCode>0.00%</c:formatCode>
                <c:ptCount val="24"/>
                <c:pt idx="0">
                  <c:v>4.8999999999999998E-3</c:v>
                </c:pt>
                <c:pt idx="1">
                  <c:v>3.3999999999999998E-3</c:v>
                </c:pt>
                <c:pt idx="2">
                  <c:v>2.7000000000000001E-3</c:v>
                </c:pt>
                <c:pt idx="3">
                  <c:v>3.0000000000000001E-3</c:v>
                </c:pt>
                <c:pt idx="4">
                  <c:v>5.0000000000000001E-3</c:v>
                </c:pt>
                <c:pt idx="5">
                  <c:v>1.37E-2</c:v>
                </c:pt>
                <c:pt idx="6">
                  <c:v>3.61E-2</c:v>
                </c:pt>
                <c:pt idx="7">
                  <c:v>5.3800000000000001E-2</c:v>
                </c:pt>
                <c:pt idx="8">
                  <c:v>5.5E-2</c:v>
                </c:pt>
                <c:pt idx="9">
                  <c:v>5.8900000000000001E-2</c:v>
                </c:pt>
                <c:pt idx="10">
                  <c:v>6.5199999999999994E-2</c:v>
                </c:pt>
                <c:pt idx="11">
                  <c:v>7.0699999999999999E-2</c:v>
                </c:pt>
                <c:pt idx="12">
                  <c:v>7.4800000000000005E-2</c:v>
                </c:pt>
                <c:pt idx="13">
                  <c:v>7.4399999999999994E-2</c:v>
                </c:pt>
                <c:pt idx="14">
                  <c:v>7.3999999999999996E-2</c:v>
                </c:pt>
                <c:pt idx="15">
                  <c:v>7.3999999999999996E-2</c:v>
                </c:pt>
                <c:pt idx="16">
                  <c:v>7.3300000000000004E-2</c:v>
                </c:pt>
                <c:pt idx="17">
                  <c:v>7.0699999999999999E-2</c:v>
                </c:pt>
                <c:pt idx="18">
                  <c:v>5.8799999999999998E-2</c:v>
                </c:pt>
                <c:pt idx="19">
                  <c:v>4.5699999999999998E-2</c:v>
                </c:pt>
                <c:pt idx="20">
                  <c:v>3.4200000000000001E-2</c:v>
                </c:pt>
                <c:pt idx="21">
                  <c:v>2.4E-2</c:v>
                </c:pt>
                <c:pt idx="22">
                  <c:v>1.49E-2</c:v>
                </c:pt>
                <c:pt idx="23">
                  <c:v>8.8999999999999999E-3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2DF-4031-98DE-306D2402AC0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385869669517117"/>
          <c:y val="6.493231109269237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49'!$G$4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49'!$F$5:$F$16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C79-4E9A-824A-2085A18E1201}"/>
            </c:ext>
          </c:extLst>
        </c:ser>
        <c:ser>
          <c:idx val="1"/>
          <c:order val="1"/>
          <c:tx>
            <c:strRef>
              <c:f>'PCS 49'!$H$4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49'!$F$5:$F$16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49'!$H$5:$H$16</c:f>
              <c:numCache>
                <c:formatCode>0.00</c:formatCode>
                <c:ptCount val="12"/>
                <c:pt idx="0">
                  <c:v>0.99</c:v>
                </c:pt>
                <c:pt idx="1">
                  <c:v>1.06</c:v>
                </c:pt>
                <c:pt idx="2">
                  <c:v>1.06</c:v>
                </c:pt>
                <c:pt idx="3">
                  <c:v>1.02</c:v>
                </c:pt>
                <c:pt idx="4">
                  <c:v>0.97</c:v>
                </c:pt>
                <c:pt idx="5">
                  <c:v>0.95</c:v>
                </c:pt>
                <c:pt idx="6">
                  <c:v>0.93</c:v>
                </c:pt>
                <c:pt idx="7">
                  <c:v>0.97</c:v>
                </c:pt>
                <c:pt idx="8">
                  <c:v>0.91</c:v>
                </c:pt>
                <c:pt idx="9">
                  <c:v>1.03</c:v>
                </c:pt>
                <c:pt idx="10">
                  <c:v>1.04</c:v>
                </c:pt>
                <c:pt idx="11">
                  <c:v>1.06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B0-4344-85E4-0475753B50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50'!$B$4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50'!$B$5:$B$28</c:f>
              <c:numCache>
                <c:formatCode>0.00%</c:formatCode>
                <c:ptCount val="24"/>
                <c:pt idx="0">
                  <c:v>2.9236084452975049E-3</c:v>
                </c:pt>
                <c:pt idx="1">
                  <c:v>1.7197696737044149E-3</c:v>
                </c:pt>
                <c:pt idx="2">
                  <c:v>1.289827255278311E-3</c:v>
                </c:pt>
                <c:pt idx="3">
                  <c:v>1.4188099808061421E-3</c:v>
                </c:pt>
                <c:pt idx="4">
                  <c:v>2.7086372360844531E-3</c:v>
                </c:pt>
                <c:pt idx="5">
                  <c:v>6.6211132437619972E-3</c:v>
                </c:pt>
                <c:pt idx="6">
                  <c:v>1.7111708253358927E-2</c:v>
                </c:pt>
                <c:pt idx="7">
                  <c:v>2.8419193857965454E-2</c:v>
                </c:pt>
                <c:pt idx="8">
                  <c:v>3.1041842610364682E-2</c:v>
                </c:pt>
                <c:pt idx="9">
                  <c:v>3.0611900191938577E-2</c:v>
                </c:pt>
                <c:pt idx="10">
                  <c:v>2.9923992322456815E-2</c:v>
                </c:pt>
                <c:pt idx="11">
                  <c:v>2.9236084452975049E-2</c:v>
                </c:pt>
                <c:pt idx="12">
                  <c:v>2.884913627639156E-2</c:v>
                </c:pt>
                <c:pt idx="13">
                  <c:v>2.850518234165067E-2</c:v>
                </c:pt>
                <c:pt idx="14">
                  <c:v>2.8376199616122842E-2</c:v>
                </c:pt>
                <c:pt idx="15">
                  <c:v>2.7559309021113247E-2</c:v>
                </c:pt>
                <c:pt idx="16">
                  <c:v>2.6656429942418427E-2</c:v>
                </c:pt>
                <c:pt idx="17">
                  <c:v>2.5538579654510556E-2</c:v>
                </c:pt>
                <c:pt idx="18">
                  <c:v>2.3732821497120922E-2</c:v>
                </c:pt>
                <c:pt idx="19">
                  <c:v>1.9390403071017276E-2</c:v>
                </c:pt>
                <c:pt idx="20">
                  <c:v>1.4446065259117083E-2</c:v>
                </c:pt>
                <c:pt idx="21">
                  <c:v>1.0963531669865642E-2</c:v>
                </c:pt>
                <c:pt idx="22">
                  <c:v>7.9109404990403073E-3</c:v>
                </c:pt>
                <c:pt idx="23">
                  <c:v>4.9443378119001921E-3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D4-4033-849D-791579737E4B}"/>
            </c:ext>
          </c:extLst>
        </c:ser>
        <c:ser>
          <c:idx val="1"/>
          <c:order val="1"/>
          <c:tx>
            <c:strRef>
              <c:f>'PCS 50'!$C$4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50'!$C$5:$C$28</c:f>
              <c:numCache>
                <c:formatCode>0.00%</c:formatCode>
                <c:ptCount val="24"/>
                <c:pt idx="0">
                  <c:v>6.0996161228406903E-3</c:v>
                </c:pt>
                <c:pt idx="1">
                  <c:v>3.4773512476007681E-3</c:v>
                </c:pt>
                <c:pt idx="2">
                  <c:v>2.3942418426103644E-3</c:v>
                </c:pt>
                <c:pt idx="3">
                  <c:v>1.8241842610364684E-3</c:v>
                </c:pt>
                <c:pt idx="4">
                  <c:v>1.5961612284069097E-3</c:v>
                </c:pt>
                <c:pt idx="5">
                  <c:v>2.5652591170825332E-3</c:v>
                </c:pt>
                <c:pt idx="6">
                  <c:v>7.4107485604606518E-3</c:v>
                </c:pt>
                <c:pt idx="7">
                  <c:v>1.6759692898272553E-2</c:v>
                </c:pt>
                <c:pt idx="8">
                  <c:v>2.4170441458733205E-2</c:v>
                </c:pt>
                <c:pt idx="9">
                  <c:v>2.7191746641074856E-2</c:v>
                </c:pt>
                <c:pt idx="10">
                  <c:v>2.9357965451055661E-2</c:v>
                </c:pt>
                <c:pt idx="11">
                  <c:v>3.2721305182341648E-2</c:v>
                </c:pt>
                <c:pt idx="12">
                  <c:v>3.6312667946257197E-2</c:v>
                </c:pt>
                <c:pt idx="13">
                  <c:v>3.8421880998080617E-2</c:v>
                </c:pt>
                <c:pt idx="14">
                  <c:v>4.0246065259117079E-2</c:v>
                </c:pt>
                <c:pt idx="15">
                  <c:v>4.355239923224568E-2</c:v>
                </c:pt>
                <c:pt idx="16">
                  <c:v>4.7542802303262958E-2</c:v>
                </c:pt>
                <c:pt idx="17">
                  <c:v>5.0849136276391559E-2</c:v>
                </c:pt>
                <c:pt idx="18">
                  <c:v>4.7713819577735121E-2</c:v>
                </c:pt>
                <c:pt idx="19">
                  <c:v>3.6255662188099808E-2</c:v>
                </c:pt>
                <c:pt idx="20">
                  <c:v>2.7419769673704412E-2</c:v>
                </c:pt>
                <c:pt idx="21">
                  <c:v>2.1035124760076778E-2</c:v>
                </c:pt>
                <c:pt idx="22">
                  <c:v>1.5220537428023033E-2</c:v>
                </c:pt>
                <c:pt idx="23">
                  <c:v>9.9760076775431868E-3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D4-4033-849D-791579737E4B}"/>
            </c:ext>
          </c:extLst>
        </c:ser>
        <c:ser>
          <c:idx val="2"/>
          <c:order val="2"/>
          <c:tx>
            <c:strRef>
              <c:f>'PCS 50'!$D$4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50'!$D$5:$D$28</c:f>
              <c:numCache>
                <c:formatCode>0.00%</c:formatCode>
                <c:ptCount val="24"/>
                <c:pt idx="0">
                  <c:v>8.8999999999999999E-3</c:v>
                </c:pt>
                <c:pt idx="1">
                  <c:v>5.1000000000000004E-3</c:v>
                </c:pt>
                <c:pt idx="2">
                  <c:v>3.5999999999999999E-3</c:v>
                </c:pt>
                <c:pt idx="3">
                  <c:v>3.2000000000000002E-3</c:v>
                </c:pt>
                <c:pt idx="4">
                  <c:v>4.4000000000000003E-3</c:v>
                </c:pt>
                <c:pt idx="5">
                  <c:v>9.5999999999999992E-3</c:v>
                </c:pt>
                <c:pt idx="6">
                  <c:v>2.5499999999999998E-2</c:v>
                </c:pt>
                <c:pt idx="7">
                  <c:v>4.6399999999999997E-2</c:v>
                </c:pt>
                <c:pt idx="8">
                  <c:v>5.62E-2</c:v>
                </c:pt>
                <c:pt idx="9">
                  <c:v>5.8700000000000002E-2</c:v>
                </c:pt>
                <c:pt idx="10">
                  <c:v>5.9900000000000002E-2</c:v>
                </c:pt>
                <c:pt idx="11">
                  <c:v>6.2399999999999997E-2</c:v>
                </c:pt>
                <c:pt idx="12">
                  <c:v>6.5299999999999997E-2</c:v>
                </c:pt>
                <c:pt idx="13">
                  <c:v>6.6900000000000001E-2</c:v>
                </c:pt>
                <c:pt idx="14">
                  <c:v>6.8500000000000005E-2</c:v>
                </c:pt>
                <c:pt idx="15">
                  <c:v>7.0699999999999999E-2</c:v>
                </c:pt>
                <c:pt idx="16">
                  <c:v>7.3499999999999996E-2</c:v>
                </c:pt>
                <c:pt idx="17">
                  <c:v>7.5300000000000006E-2</c:v>
                </c:pt>
                <c:pt idx="18">
                  <c:v>7.0499999999999993E-2</c:v>
                </c:pt>
                <c:pt idx="19">
                  <c:v>5.5E-2</c:v>
                </c:pt>
                <c:pt idx="20">
                  <c:v>4.1399999999999999E-2</c:v>
                </c:pt>
                <c:pt idx="21">
                  <c:v>3.1600000000000003E-2</c:v>
                </c:pt>
                <c:pt idx="22">
                  <c:v>2.2800000000000001E-2</c:v>
                </c:pt>
                <c:pt idx="23">
                  <c:v>1.47E-2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7D4-4033-849D-791579737E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776087715997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50'!$G$4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50'!$G$5:$G$16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43C2-408E-8B2C-4158596B49BF}"/>
            </c:ext>
          </c:extLst>
        </c:ser>
        <c:ser>
          <c:idx val="1"/>
          <c:order val="1"/>
          <c:tx>
            <c:strRef>
              <c:f>'PCS 50'!$H$4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50'!$F$5:$F$16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50'!$H$5:$H$16</c:f>
              <c:numCache>
                <c:formatCode>General</c:formatCode>
                <c:ptCount val="12"/>
                <c:pt idx="0">
                  <c:v>0.98</c:v>
                </c:pt>
                <c:pt idx="1">
                  <c:v>1.05</c:v>
                </c:pt>
                <c:pt idx="2">
                  <c:v>1.04</c:v>
                </c:pt>
                <c:pt idx="3">
                  <c:v>1.01</c:v>
                </c:pt>
                <c:pt idx="4">
                  <c:v>0.95</c:v>
                </c:pt>
                <c:pt idx="5">
                  <c:v>0.93</c:v>
                </c:pt>
                <c:pt idx="6">
                  <c:v>0.92</c:v>
                </c:pt>
                <c:pt idx="7">
                  <c:v>0.96</c:v>
                </c:pt>
                <c:pt idx="8">
                  <c:v>0.88</c:v>
                </c:pt>
                <c:pt idx="9">
                  <c:v>1.06</c:v>
                </c:pt>
                <c:pt idx="10">
                  <c:v>1.1100000000000001</c:v>
                </c:pt>
                <c:pt idx="11">
                  <c:v>1.1200000000000001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1DB-4974-BC2B-83914B50F71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6'!$B$5:$B$28</c:f>
              <c:numCache>
                <c:formatCode>0.00%</c:formatCode>
                <c:ptCount val="24"/>
                <c:pt idx="0">
                  <c:v>2.8461267605633801E-3</c:v>
                </c:pt>
                <c:pt idx="1">
                  <c:v>1.7848591549295776E-3</c:v>
                </c:pt>
                <c:pt idx="2">
                  <c:v>1.4471830985915493E-3</c:v>
                </c:pt>
                <c:pt idx="3">
                  <c:v>1.6401408450704225E-3</c:v>
                </c:pt>
                <c:pt idx="4">
                  <c:v>2.4602112676056342E-3</c:v>
                </c:pt>
                <c:pt idx="5">
                  <c:v>7.2359154929577466E-3</c:v>
                </c:pt>
                <c:pt idx="6">
                  <c:v>1.3603521126760562E-2</c:v>
                </c:pt>
                <c:pt idx="7">
                  <c:v>2.3396126760563383E-2</c:v>
                </c:pt>
                <c:pt idx="8">
                  <c:v>2.7351760563380279E-2</c:v>
                </c:pt>
                <c:pt idx="9">
                  <c:v>3.1596830985915494E-2</c:v>
                </c:pt>
                <c:pt idx="10">
                  <c:v>3.2416901408450702E-2</c:v>
                </c:pt>
                <c:pt idx="11">
                  <c:v>3.3092253521126755E-2</c:v>
                </c:pt>
                <c:pt idx="12">
                  <c:v>3.3526408450704231E-2</c:v>
                </c:pt>
                <c:pt idx="13">
                  <c:v>3.2947535211267608E-2</c:v>
                </c:pt>
                <c:pt idx="14">
                  <c:v>3.3864084507042251E-2</c:v>
                </c:pt>
                <c:pt idx="15">
                  <c:v>3.314049295774648E-2</c:v>
                </c:pt>
                <c:pt idx="16">
                  <c:v>3.3285211267605634E-2</c:v>
                </c:pt>
                <c:pt idx="17">
                  <c:v>3.3285211267605634E-2</c:v>
                </c:pt>
                <c:pt idx="18">
                  <c:v>3.077676056338028E-2</c:v>
                </c:pt>
                <c:pt idx="19">
                  <c:v>2.5566901408450703E-2</c:v>
                </c:pt>
                <c:pt idx="20">
                  <c:v>2.0260563380281694E-2</c:v>
                </c:pt>
                <c:pt idx="21">
                  <c:v>1.3844718309859155E-2</c:v>
                </c:pt>
                <c:pt idx="22">
                  <c:v>8.2971830985915495E-3</c:v>
                </c:pt>
                <c:pt idx="23">
                  <c:v>4.7757042253521132E-3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672-4E60-BD6F-F449C1C7D5B7}"/>
            </c:ext>
          </c:extLst>
        </c:ser>
        <c:ser>
          <c:idx val="1"/>
          <c:order val="1"/>
          <c:tx>
            <c:strRef>
              <c:f>'PCS 6'!$C$4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6'!$C$5:$C$28</c:f>
              <c:numCache>
                <c:formatCode>0.00%</c:formatCode>
                <c:ptCount val="24"/>
                <c:pt idx="0">
                  <c:v>3.7785211267605634E-3</c:v>
                </c:pt>
                <c:pt idx="1">
                  <c:v>2.2774647887323948E-3</c:v>
                </c:pt>
                <c:pt idx="2">
                  <c:v>1.5528169014084508E-3</c:v>
                </c:pt>
                <c:pt idx="3">
                  <c:v>1.2422535211267603E-3</c:v>
                </c:pt>
                <c:pt idx="4">
                  <c:v>1.5528169014084508E-3</c:v>
                </c:pt>
                <c:pt idx="5">
                  <c:v>3.5197183098591546E-3</c:v>
                </c:pt>
                <c:pt idx="6">
                  <c:v>9.8345070422535211E-3</c:v>
                </c:pt>
                <c:pt idx="7">
                  <c:v>1.6770422535211268E-2</c:v>
                </c:pt>
                <c:pt idx="8">
                  <c:v>1.9513732394366195E-2</c:v>
                </c:pt>
                <c:pt idx="9">
                  <c:v>2.6449647887323943E-2</c:v>
                </c:pt>
                <c:pt idx="10">
                  <c:v>3.0435211267605636E-2</c:v>
                </c:pt>
                <c:pt idx="11">
                  <c:v>3.3333802816901403E-2</c:v>
                </c:pt>
                <c:pt idx="12">
                  <c:v>3.6077112676056337E-2</c:v>
                </c:pt>
                <c:pt idx="13">
                  <c:v>3.6749999999999991E-2</c:v>
                </c:pt>
                <c:pt idx="14">
                  <c:v>3.8613380281690139E-2</c:v>
                </c:pt>
                <c:pt idx="15">
                  <c:v>3.8923943661971834E-2</c:v>
                </c:pt>
                <c:pt idx="16">
                  <c:v>4.1304929577464788E-2</c:v>
                </c:pt>
                <c:pt idx="17">
                  <c:v>4.2961267605633804E-2</c:v>
                </c:pt>
                <c:pt idx="18">
                  <c:v>3.8820422535211264E-2</c:v>
                </c:pt>
                <c:pt idx="19">
                  <c:v>3.1729225352112679E-2</c:v>
                </c:pt>
                <c:pt idx="20">
                  <c:v>2.5000352112676056E-2</c:v>
                </c:pt>
                <c:pt idx="21">
                  <c:v>1.8219718309859158E-2</c:v>
                </c:pt>
                <c:pt idx="22">
                  <c:v>1.1853169014084506E-2</c:v>
                </c:pt>
                <c:pt idx="23">
                  <c:v>7.0911971830985923E-3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672-4E60-BD6F-F449C1C7D5B7}"/>
            </c:ext>
          </c:extLst>
        </c:ser>
        <c:ser>
          <c:idx val="2"/>
          <c:order val="2"/>
          <c:tx>
            <c:strRef>
              <c:f>'PCS 6'!$D$4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6'!$D$5:$D$28</c:f>
              <c:numCache>
                <c:formatCode>0.00%</c:formatCode>
                <c:ptCount val="24"/>
                <c:pt idx="0">
                  <c:v>6.6E-3</c:v>
                </c:pt>
                <c:pt idx="1">
                  <c:v>4.1000000000000003E-3</c:v>
                </c:pt>
                <c:pt idx="2">
                  <c:v>3.0000000000000001E-3</c:v>
                </c:pt>
                <c:pt idx="3">
                  <c:v>2.8999999999999998E-3</c:v>
                </c:pt>
                <c:pt idx="4">
                  <c:v>4.0000000000000001E-3</c:v>
                </c:pt>
                <c:pt idx="5">
                  <c:v>1.0699999999999999E-2</c:v>
                </c:pt>
                <c:pt idx="6">
                  <c:v>2.3400000000000001E-2</c:v>
                </c:pt>
                <c:pt idx="7">
                  <c:v>4.02E-2</c:v>
                </c:pt>
                <c:pt idx="8">
                  <c:v>4.6899999999999997E-2</c:v>
                </c:pt>
                <c:pt idx="9">
                  <c:v>5.8000000000000003E-2</c:v>
                </c:pt>
                <c:pt idx="10">
                  <c:v>6.2899999999999998E-2</c:v>
                </c:pt>
                <c:pt idx="11">
                  <c:v>6.6400000000000001E-2</c:v>
                </c:pt>
                <c:pt idx="12">
                  <c:v>6.9599999999999995E-2</c:v>
                </c:pt>
                <c:pt idx="13">
                  <c:v>6.9699999999999998E-2</c:v>
                </c:pt>
                <c:pt idx="14">
                  <c:v>7.2499999999999995E-2</c:v>
                </c:pt>
                <c:pt idx="15">
                  <c:v>7.2099999999999997E-2</c:v>
                </c:pt>
                <c:pt idx="16">
                  <c:v>7.46E-2</c:v>
                </c:pt>
                <c:pt idx="17">
                  <c:v>7.6200000000000004E-2</c:v>
                </c:pt>
                <c:pt idx="18">
                  <c:v>6.9599999999999995E-2</c:v>
                </c:pt>
                <c:pt idx="19">
                  <c:v>5.7299999999999997E-2</c:v>
                </c:pt>
                <c:pt idx="20">
                  <c:v>4.5199999999999997E-2</c:v>
                </c:pt>
                <c:pt idx="21">
                  <c:v>3.2099999999999997E-2</c:v>
                </c:pt>
                <c:pt idx="22">
                  <c:v>2.01E-2</c:v>
                </c:pt>
                <c:pt idx="23">
                  <c:v>1.18E-2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9672-4E60-BD6F-F449C1C7D5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52'!$B$4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52'!$B$5:$B$28</c:f>
              <c:numCache>
                <c:formatCode>0.00%</c:formatCode>
                <c:ptCount val="24"/>
                <c:pt idx="0">
                  <c:v>4.9021276595744671E-3</c:v>
                </c:pt>
                <c:pt idx="1">
                  <c:v>3.3702127659574472E-3</c:v>
                </c:pt>
                <c:pt idx="2">
                  <c:v>3.1148936170212766E-3</c:v>
                </c:pt>
                <c:pt idx="3">
                  <c:v>2.8595744680851064E-3</c:v>
                </c:pt>
                <c:pt idx="4">
                  <c:v>4.6978723404255312E-3</c:v>
                </c:pt>
                <c:pt idx="5">
                  <c:v>7.8638297872340428E-3</c:v>
                </c:pt>
                <c:pt idx="6">
                  <c:v>1.5574468085106383E-2</c:v>
                </c:pt>
                <c:pt idx="7">
                  <c:v>2.4306382978723406E-2</c:v>
                </c:pt>
                <c:pt idx="8">
                  <c:v>2.4051063829787233E-2</c:v>
                </c:pt>
                <c:pt idx="9">
                  <c:v>2.1651063829787237E-2</c:v>
                </c:pt>
                <c:pt idx="10">
                  <c:v>2.3591489361702127E-2</c:v>
                </c:pt>
                <c:pt idx="11">
                  <c:v>2.6451063829787232E-2</c:v>
                </c:pt>
                <c:pt idx="12">
                  <c:v>2.9565957446808511E-2</c:v>
                </c:pt>
                <c:pt idx="13">
                  <c:v>3.0791489361702125E-2</c:v>
                </c:pt>
                <c:pt idx="14">
                  <c:v>3.5080851063829785E-2</c:v>
                </c:pt>
                <c:pt idx="15">
                  <c:v>4.0442553191489365E-2</c:v>
                </c:pt>
                <c:pt idx="16">
                  <c:v>4.376170212765957E-2</c:v>
                </c:pt>
                <c:pt idx="17">
                  <c:v>4.5395744680851065E-2</c:v>
                </c:pt>
                <c:pt idx="18">
                  <c:v>3.6153191489361698E-2</c:v>
                </c:pt>
                <c:pt idx="19">
                  <c:v>2.7625531914893621E-2</c:v>
                </c:pt>
                <c:pt idx="20">
                  <c:v>2.1344680851063828E-2</c:v>
                </c:pt>
                <c:pt idx="21">
                  <c:v>1.6289361702127657E-2</c:v>
                </c:pt>
                <c:pt idx="22">
                  <c:v>1.2612765957446809E-2</c:v>
                </c:pt>
                <c:pt idx="23">
                  <c:v>9.140425531914893E-3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9E-4A81-9B3C-66460B5018B7}"/>
            </c:ext>
          </c:extLst>
        </c:ser>
        <c:ser>
          <c:idx val="1"/>
          <c:order val="1"/>
          <c:tx>
            <c:strRef>
              <c:f>'PCS 52'!$C$4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52'!$C$5:$C$28</c:f>
              <c:numCache>
                <c:formatCode>0.00%</c:formatCode>
                <c:ptCount val="24"/>
                <c:pt idx="0">
                  <c:v>3.4255319148936174E-3</c:v>
                </c:pt>
                <c:pt idx="1">
                  <c:v>2.5446808510638293E-3</c:v>
                </c:pt>
                <c:pt idx="2">
                  <c:v>2.0553191489361702E-3</c:v>
                </c:pt>
                <c:pt idx="3">
                  <c:v>2.9851063829787238E-3</c:v>
                </c:pt>
                <c:pt idx="4">
                  <c:v>6.1659574468085109E-3</c:v>
                </c:pt>
                <c:pt idx="5">
                  <c:v>1.8742553191489361E-2</c:v>
                </c:pt>
                <c:pt idx="6">
                  <c:v>3.1270212765957442E-2</c:v>
                </c:pt>
                <c:pt idx="7">
                  <c:v>3.3276595744680858E-2</c:v>
                </c:pt>
                <c:pt idx="8">
                  <c:v>3.0976595744680851E-2</c:v>
                </c:pt>
                <c:pt idx="9">
                  <c:v>3.1710638297872337E-2</c:v>
                </c:pt>
                <c:pt idx="10">
                  <c:v>3.1368085106382983E-2</c:v>
                </c:pt>
                <c:pt idx="11">
                  <c:v>3.068297872340426E-2</c:v>
                </c:pt>
                <c:pt idx="12">
                  <c:v>3.0976595744680851E-2</c:v>
                </c:pt>
                <c:pt idx="13">
                  <c:v>3.0144680851063831E-2</c:v>
                </c:pt>
                <c:pt idx="14">
                  <c:v>3.1074468085106385E-2</c:v>
                </c:pt>
                <c:pt idx="15">
                  <c:v>3.0829787234042554E-2</c:v>
                </c:pt>
                <c:pt idx="16">
                  <c:v>2.9851063829787233E-2</c:v>
                </c:pt>
                <c:pt idx="17">
                  <c:v>2.9557446808510638E-2</c:v>
                </c:pt>
                <c:pt idx="18">
                  <c:v>2.5348936170212766E-2</c:v>
                </c:pt>
                <c:pt idx="19">
                  <c:v>1.8351063829787233E-2</c:v>
                </c:pt>
                <c:pt idx="20">
                  <c:v>1.3897872340425532E-2</c:v>
                </c:pt>
                <c:pt idx="21">
                  <c:v>1.0961702127659574E-2</c:v>
                </c:pt>
                <c:pt idx="22">
                  <c:v>8.0255319148936181E-3</c:v>
                </c:pt>
                <c:pt idx="23">
                  <c:v>5.1872340425531916E-3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A9E-4A81-9B3C-66460B5018B7}"/>
            </c:ext>
          </c:extLst>
        </c:ser>
        <c:ser>
          <c:idx val="2"/>
          <c:order val="2"/>
          <c:tx>
            <c:strRef>
              <c:f>'PCS 52'!$D$4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52'!$D$5:$D$28</c:f>
              <c:numCache>
                <c:formatCode>0.00%</c:formatCode>
                <c:ptCount val="24"/>
                <c:pt idx="0">
                  <c:v>8.3000000000000001E-3</c:v>
                </c:pt>
                <c:pt idx="1">
                  <c:v>5.8999999999999999E-3</c:v>
                </c:pt>
                <c:pt idx="2">
                  <c:v>5.1000000000000004E-3</c:v>
                </c:pt>
                <c:pt idx="3">
                  <c:v>5.7999999999999996E-3</c:v>
                </c:pt>
                <c:pt idx="4">
                  <c:v>1.09E-2</c:v>
                </c:pt>
                <c:pt idx="5">
                  <c:v>2.6599999999999999E-2</c:v>
                </c:pt>
                <c:pt idx="6">
                  <c:v>4.6800000000000001E-2</c:v>
                </c:pt>
                <c:pt idx="7">
                  <c:v>5.7500000000000002E-2</c:v>
                </c:pt>
                <c:pt idx="8">
                  <c:v>5.5E-2</c:v>
                </c:pt>
                <c:pt idx="9">
                  <c:v>5.33E-2</c:v>
                </c:pt>
                <c:pt idx="10">
                  <c:v>5.4899999999999997E-2</c:v>
                </c:pt>
                <c:pt idx="11">
                  <c:v>5.7099999999999998E-2</c:v>
                </c:pt>
                <c:pt idx="12">
                  <c:v>6.0600000000000001E-2</c:v>
                </c:pt>
                <c:pt idx="13">
                  <c:v>6.0900000000000003E-2</c:v>
                </c:pt>
                <c:pt idx="14">
                  <c:v>6.6199999999999995E-2</c:v>
                </c:pt>
                <c:pt idx="15">
                  <c:v>7.1300000000000002E-2</c:v>
                </c:pt>
                <c:pt idx="16">
                  <c:v>7.3599999999999999E-2</c:v>
                </c:pt>
                <c:pt idx="17">
                  <c:v>7.4999999999999997E-2</c:v>
                </c:pt>
                <c:pt idx="18">
                  <c:v>6.1499999999999999E-2</c:v>
                </c:pt>
                <c:pt idx="19">
                  <c:v>4.5999999999999999E-2</c:v>
                </c:pt>
                <c:pt idx="20">
                  <c:v>3.5299999999999998E-2</c:v>
                </c:pt>
                <c:pt idx="21">
                  <c:v>2.7300000000000001E-2</c:v>
                </c:pt>
                <c:pt idx="22">
                  <c:v>2.07E-2</c:v>
                </c:pt>
                <c:pt idx="23">
                  <c:v>1.43E-2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A9E-4A81-9B3C-66460B5018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52'!$G$4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52'!$G$5:$G$16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88F1-4DB6-B830-36CEA194F899}"/>
            </c:ext>
          </c:extLst>
        </c:ser>
        <c:ser>
          <c:idx val="1"/>
          <c:order val="1"/>
          <c:tx>
            <c:strRef>
              <c:f>'PCS 52'!$H$4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52'!$F$5:$F$16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52'!$H$5:$H$16</c:f>
              <c:numCache>
                <c:formatCode>General</c:formatCode>
                <c:ptCount val="12"/>
                <c:pt idx="0">
                  <c:v>1.01</c:v>
                </c:pt>
                <c:pt idx="1">
                  <c:v>1.08</c:v>
                </c:pt>
                <c:pt idx="2">
                  <c:v>1.1000000000000001</c:v>
                </c:pt>
                <c:pt idx="3">
                  <c:v>1.05</c:v>
                </c:pt>
                <c:pt idx="4">
                  <c:v>0.99</c:v>
                </c:pt>
                <c:pt idx="5">
                  <c:v>0.96</c:v>
                </c:pt>
                <c:pt idx="6">
                  <c:v>0.95</c:v>
                </c:pt>
                <c:pt idx="7">
                  <c:v>0.99</c:v>
                </c:pt>
                <c:pt idx="8">
                  <c:v>0.92</c:v>
                </c:pt>
                <c:pt idx="9">
                  <c:v>0.96</c:v>
                </c:pt>
                <c:pt idx="10">
                  <c:v>0.98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8F1-4DB6-B830-36CEA194F89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53'!$B$4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53'!$B$5:$B$28</c:f>
              <c:numCache>
                <c:formatCode>0.00%</c:formatCode>
                <c:ptCount val="24"/>
                <c:pt idx="0">
                  <c:v>4.0333333333333332E-3</c:v>
                </c:pt>
                <c:pt idx="1">
                  <c:v>3.106130268199234E-3</c:v>
                </c:pt>
                <c:pt idx="2">
                  <c:v>1.9934865900383143E-3</c:v>
                </c:pt>
                <c:pt idx="3">
                  <c:v>2.2252873563218391E-3</c:v>
                </c:pt>
                <c:pt idx="4">
                  <c:v>4.4042145593869734E-3</c:v>
                </c:pt>
                <c:pt idx="5">
                  <c:v>8.252107279693487E-3</c:v>
                </c:pt>
                <c:pt idx="6">
                  <c:v>1.4742528735632185E-2</c:v>
                </c:pt>
                <c:pt idx="7">
                  <c:v>2.5359003831417624E-2</c:v>
                </c:pt>
                <c:pt idx="8">
                  <c:v>2.725977011494253E-2</c:v>
                </c:pt>
                <c:pt idx="9">
                  <c:v>2.5080842911877396E-2</c:v>
                </c:pt>
                <c:pt idx="10">
                  <c:v>2.7306130268199235E-2</c:v>
                </c:pt>
                <c:pt idx="11">
                  <c:v>3.0551340996168581E-2</c:v>
                </c:pt>
                <c:pt idx="12">
                  <c:v>3.3703831417624522E-2</c:v>
                </c:pt>
                <c:pt idx="13">
                  <c:v>3.3425670498084287E-2</c:v>
                </c:pt>
                <c:pt idx="14">
                  <c:v>3.1988505747126438E-2</c:v>
                </c:pt>
                <c:pt idx="15">
                  <c:v>3.0829501915708817E-2</c:v>
                </c:pt>
                <c:pt idx="16">
                  <c:v>3.1385823754789273E-2</c:v>
                </c:pt>
                <c:pt idx="17">
                  <c:v>3.1617624521072793E-2</c:v>
                </c:pt>
                <c:pt idx="18">
                  <c:v>2.6425287356321842E-2</c:v>
                </c:pt>
                <c:pt idx="19">
                  <c:v>2.1835632183908049E-2</c:v>
                </c:pt>
                <c:pt idx="20">
                  <c:v>1.8265900383141759E-2</c:v>
                </c:pt>
                <c:pt idx="21">
                  <c:v>1.4047126436781609E-2</c:v>
                </c:pt>
                <c:pt idx="22">
                  <c:v>9.6429118773946349E-3</c:v>
                </c:pt>
                <c:pt idx="23">
                  <c:v>6.1195402298850577E-3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2B-4AE7-9580-7100F15DBB70}"/>
            </c:ext>
          </c:extLst>
        </c:ser>
        <c:ser>
          <c:idx val="1"/>
          <c:order val="1"/>
          <c:tx>
            <c:strRef>
              <c:f>'PCS 53'!$C$4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53'!$C$5:$C$28</c:f>
              <c:numCache>
                <c:formatCode>0.00%</c:formatCode>
                <c:ptCount val="24"/>
                <c:pt idx="0">
                  <c:v>5.3103448275862077E-3</c:v>
                </c:pt>
                <c:pt idx="1">
                  <c:v>4.3448275862068963E-3</c:v>
                </c:pt>
                <c:pt idx="2">
                  <c:v>2.5210727969348658E-3</c:v>
                </c:pt>
                <c:pt idx="3">
                  <c:v>1.9846743295019158E-3</c:v>
                </c:pt>
                <c:pt idx="4">
                  <c:v>3.1647509578544061E-3</c:v>
                </c:pt>
                <c:pt idx="5">
                  <c:v>8.9578544061302678E-3</c:v>
                </c:pt>
                <c:pt idx="6">
                  <c:v>2.3226053639846742E-2</c:v>
                </c:pt>
                <c:pt idx="7">
                  <c:v>2.9770114942528736E-2</c:v>
                </c:pt>
                <c:pt idx="8">
                  <c:v>2.6015325670498083E-2</c:v>
                </c:pt>
                <c:pt idx="9">
                  <c:v>2.6605363984674328E-2</c:v>
                </c:pt>
                <c:pt idx="10">
                  <c:v>2.8482758620689653E-2</c:v>
                </c:pt>
                <c:pt idx="11">
                  <c:v>3.1701149425287359E-2</c:v>
                </c:pt>
                <c:pt idx="12">
                  <c:v>3.6153256704980846E-2</c:v>
                </c:pt>
                <c:pt idx="13">
                  <c:v>3.7655172413793105E-2</c:v>
                </c:pt>
                <c:pt idx="14">
                  <c:v>3.7226053639846747E-2</c:v>
                </c:pt>
                <c:pt idx="15">
                  <c:v>3.7494252873563221E-2</c:v>
                </c:pt>
                <c:pt idx="16">
                  <c:v>3.7816091954022982E-2</c:v>
                </c:pt>
                <c:pt idx="17">
                  <c:v>3.7065134099616856E-2</c:v>
                </c:pt>
                <c:pt idx="18">
                  <c:v>3.1272030651340994E-2</c:v>
                </c:pt>
                <c:pt idx="19">
                  <c:v>2.7731800766283527E-2</c:v>
                </c:pt>
                <c:pt idx="20">
                  <c:v>2.3494252873563215E-2</c:v>
                </c:pt>
                <c:pt idx="21">
                  <c:v>1.8076628352490423E-2</c:v>
                </c:pt>
                <c:pt idx="22">
                  <c:v>1.2337164750957854E-2</c:v>
                </c:pt>
                <c:pt idx="23">
                  <c:v>7.7777777777777776E-3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2B-4AE7-9580-7100F15DBB70}"/>
            </c:ext>
          </c:extLst>
        </c:ser>
        <c:ser>
          <c:idx val="2"/>
          <c:order val="2"/>
          <c:tx>
            <c:strRef>
              <c:f>'PCS 53'!$D$4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53'!$D$5:$D$28</c:f>
              <c:numCache>
                <c:formatCode>0.00%</c:formatCode>
                <c:ptCount val="24"/>
                <c:pt idx="0">
                  <c:v>9.2999999999999992E-3</c:v>
                </c:pt>
                <c:pt idx="1">
                  <c:v>7.4000000000000003E-3</c:v>
                </c:pt>
                <c:pt idx="2">
                  <c:v>4.4999999999999997E-3</c:v>
                </c:pt>
                <c:pt idx="3">
                  <c:v>4.3E-3</c:v>
                </c:pt>
                <c:pt idx="4">
                  <c:v>7.7000000000000002E-3</c:v>
                </c:pt>
                <c:pt idx="5">
                  <c:v>1.72E-2</c:v>
                </c:pt>
                <c:pt idx="6">
                  <c:v>3.7499999999999999E-2</c:v>
                </c:pt>
                <c:pt idx="7">
                  <c:v>5.5100000000000003E-2</c:v>
                </c:pt>
                <c:pt idx="8">
                  <c:v>5.3699999999999998E-2</c:v>
                </c:pt>
                <c:pt idx="9">
                  <c:v>5.1900000000000002E-2</c:v>
                </c:pt>
                <c:pt idx="10">
                  <c:v>5.6000000000000001E-2</c:v>
                </c:pt>
                <c:pt idx="11">
                  <c:v>6.25E-2</c:v>
                </c:pt>
                <c:pt idx="12">
                  <c:v>7.0099999999999996E-2</c:v>
                </c:pt>
                <c:pt idx="13">
                  <c:v>7.1199999999999999E-2</c:v>
                </c:pt>
                <c:pt idx="14">
                  <c:v>6.9199999999999998E-2</c:v>
                </c:pt>
                <c:pt idx="15">
                  <c:v>6.8199999999999997E-2</c:v>
                </c:pt>
                <c:pt idx="16">
                  <c:v>6.9099999999999995E-2</c:v>
                </c:pt>
                <c:pt idx="17">
                  <c:v>6.8699999999999997E-2</c:v>
                </c:pt>
                <c:pt idx="18">
                  <c:v>5.7700000000000001E-2</c:v>
                </c:pt>
                <c:pt idx="19">
                  <c:v>4.9399999999999999E-2</c:v>
                </c:pt>
                <c:pt idx="20">
                  <c:v>4.1599999999999998E-2</c:v>
                </c:pt>
                <c:pt idx="21">
                  <c:v>3.2000000000000001E-2</c:v>
                </c:pt>
                <c:pt idx="22">
                  <c:v>2.1899999999999999E-2</c:v>
                </c:pt>
                <c:pt idx="23">
                  <c:v>1.38E-2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2B-4AE7-9580-7100F15DBB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612893429643611"/>
          <c:y val="7.165294452261908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53'!$G$4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53'!$G$5:$G$16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9A16-452C-B228-9A7CE3390BB0}"/>
            </c:ext>
          </c:extLst>
        </c:ser>
        <c:ser>
          <c:idx val="1"/>
          <c:order val="1"/>
          <c:tx>
            <c:strRef>
              <c:f>'PCS 53'!$H$4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53'!$F$5:$F$16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53'!$H$5:$H$16</c:f>
              <c:numCache>
                <c:formatCode>General</c:formatCode>
                <c:ptCount val="12"/>
                <c:pt idx="0">
                  <c:v>1.1200000000000001</c:v>
                </c:pt>
                <c:pt idx="1">
                  <c:v>1.27</c:v>
                </c:pt>
                <c:pt idx="2">
                  <c:v>1.23</c:v>
                </c:pt>
                <c:pt idx="3">
                  <c:v>1.17</c:v>
                </c:pt>
                <c:pt idx="4">
                  <c:v>0.73</c:v>
                </c:pt>
                <c:pt idx="5">
                  <c:v>0.71</c:v>
                </c:pt>
                <c:pt idx="6">
                  <c:v>0.75</c:v>
                </c:pt>
                <c:pt idx="7">
                  <c:v>1.01</c:v>
                </c:pt>
                <c:pt idx="8">
                  <c:v>0.93</c:v>
                </c:pt>
                <c:pt idx="9">
                  <c:v>1.02</c:v>
                </c:pt>
                <c:pt idx="10">
                  <c:v>1.18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9BD-43F0-818E-9B47ABB3DC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55'!$B$4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55'!$B$5:$B$28</c:f>
              <c:numCache>
                <c:formatCode>0.00%</c:formatCode>
                <c:ptCount val="24"/>
                <c:pt idx="0">
                  <c:v>4.9585820895522393E-3</c:v>
                </c:pt>
                <c:pt idx="1">
                  <c:v>2.9138059701492537E-3</c:v>
                </c:pt>
                <c:pt idx="2">
                  <c:v>2.0447761194029852E-3</c:v>
                </c:pt>
                <c:pt idx="3">
                  <c:v>1.8402985074626866E-3</c:v>
                </c:pt>
                <c:pt idx="4">
                  <c:v>2.3514925373134326E-3</c:v>
                </c:pt>
                <c:pt idx="5">
                  <c:v>5.1630597014925379E-3</c:v>
                </c:pt>
                <c:pt idx="6">
                  <c:v>1.2166417910447761E-2</c:v>
                </c:pt>
                <c:pt idx="7">
                  <c:v>2.3566044776119406E-2</c:v>
                </c:pt>
                <c:pt idx="8">
                  <c:v>3.1080597014925375E-2</c:v>
                </c:pt>
                <c:pt idx="9">
                  <c:v>3.1080597014925375E-2</c:v>
                </c:pt>
                <c:pt idx="10">
                  <c:v>3.2154104477611939E-2</c:v>
                </c:pt>
                <c:pt idx="11">
                  <c:v>3.3585447761194029E-2</c:v>
                </c:pt>
                <c:pt idx="12">
                  <c:v>3.4863432835820891E-2</c:v>
                </c:pt>
                <c:pt idx="13">
                  <c:v>3.5323507462686567E-2</c:v>
                </c:pt>
                <c:pt idx="14">
                  <c:v>3.624365671641791E-2</c:v>
                </c:pt>
                <c:pt idx="15">
                  <c:v>3.6959328358208955E-2</c:v>
                </c:pt>
                <c:pt idx="16">
                  <c:v>3.5783582089552242E-2</c:v>
                </c:pt>
                <c:pt idx="17">
                  <c:v>3.5579104477611936E-2</c:v>
                </c:pt>
                <c:pt idx="18">
                  <c:v>3.2358582089552237E-2</c:v>
                </c:pt>
                <c:pt idx="19">
                  <c:v>2.6070895522388057E-2</c:v>
                </c:pt>
                <c:pt idx="20">
                  <c:v>1.9987686567164181E-2</c:v>
                </c:pt>
                <c:pt idx="21">
                  <c:v>1.5540298507462687E-2</c:v>
                </c:pt>
                <c:pt idx="22">
                  <c:v>1.1808582089552237E-2</c:v>
                </c:pt>
                <c:pt idx="23">
                  <c:v>7.7701492537313437E-3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00B-4D9D-A9FF-62B18BF600DE}"/>
            </c:ext>
          </c:extLst>
        </c:ser>
        <c:ser>
          <c:idx val="1"/>
          <c:order val="1"/>
          <c:tx>
            <c:strRef>
              <c:f>'PCS 55'!$C$4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55'!$C$5:$C$28</c:f>
              <c:numCache>
                <c:formatCode>0.00%</c:formatCode>
                <c:ptCount val="24"/>
                <c:pt idx="0">
                  <c:v>4.9858208955223882E-3</c:v>
                </c:pt>
                <c:pt idx="1">
                  <c:v>2.8350746268656713E-3</c:v>
                </c:pt>
                <c:pt idx="2">
                  <c:v>1.9552238805970149E-3</c:v>
                </c:pt>
                <c:pt idx="3">
                  <c:v>1.5152985074626864E-3</c:v>
                </c:pt>
                <c:pt idx="4">
                  <c:v>1.5152985074626864E-3</c:v>
                </c:pt>
                <c:pt idx="5">
                  <c:v>3.1283582089552241E-3</c:v>
                </c:pt>
                <c:pt idx="6">
                  <c:v>8.8962686567164179E-3</c:v>
                </c:pt>
                <c:pt idx="7">
                  <c:v>1.8819029850746266E-2</c:v>
                </c:pt>
                <c:pt idx="8">
                  <c:v>2.6053358208955223E-2</c:v>
                </c:pt>
                <c:pt idx="9">
                  <c:v>2.727537313432836E-2</c:v>
                </c:pt>
                <c:pt idx="10">
                  <c:v>2.8644029850746267E-2</c:v>
                </c:pt>
                <c:pt idx="11">
                  <c:v>3.0061567164179105E-2</c:v>
                </c:pt>
                <c:pt idx="12">
                  <c:v>3.2114552238805966E-2</c:v>
                </c:pt>
                <c:pt idx="13">
                  <c:v>3.372761194029851E-2</c:v>
                </c:pt>
                <c:pt idx="14">
                  <c:v>3.4411940298507464E-2</c:v>
                </c:pt>
                <c:pt idx="15">
                  <c:v>3.5096268656716417E-2</c:v>
                </c:pt>
                <c:pt idx="16">
                  <c:v>3.6318283582089557E-2</c:v>
                </c:pt>
                <c:pt idx="17">
                  <c:v>3.744253731343284E-2</c:v>
                </c:pt>
                <c:pt idx="18">
                  <c:v>3.5340671641791048E-2</c:v>
                </c:pt>
                <c:pt idx="19">
                  <c:v>2.830186567164179E-2</c:v>
                </c:pt>
                <c:pt idx="20">
                  <c:v>2.209402985074627E-2</c:v>
                </c:pt>
                <c:pt idx="21">
                  <c:v>1.7352611940298506E-2</c:v>
                </c:pt>
                <c:pt idx="22">
                  <c:v>1.2611194029850748E-2</c:v>
                </c:pt>
                <c:pt idx="23">
                  <c:v>8.2119402985074627E-3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00B-4D9D-A9FF-62B18BF600DE}"/>
            </c:ext>
          </c:extLst>
        </c:ser>
        <c:ser>
          <c:idx val="2"/>
          <c:order val="2"/>
          <c:tx>
            <c:strRef>
              <c:f>'PCS 55'!$D$4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55'!$D$5:$D$28</c:f>
              <c:numCache>
                <c:formatCode>0.00%</c:formatCode>
                <c:ptCount val="24"/>
                <c:pt idx="0">
                  <c:v>0.01</c:v>
                </c:pt>
                <c:pt idx="1">
                  <c:v>5.7999999999999996E-3</c:v>
                </c:pt>
                <c:pt idx="2">
                  <c:v>4.0000000000000001E-3</c:v>
                </c:pt>
                <c:pt idx="3">
                  <c:v>3.3E-3</c:v>
                </c:pt>
                <c:pt idx="4">
                  <c:v>3.8999999999999998E-3</c:v>
                </c:pt>
                <c:pt idx="5">
                  <c:v>8.3000000000000001E-3</c:v>
                </c:pt>
                <c:pt idx="6">
                  <c:v>2.1100000000000001E-2</c:v>
                </c:pt>
                <c:pt idx="7">
                  <c:v>4.24E-2</c:v>
                </c:pt>
                <c:pt idx="8">
                  <c:v>5.7200000000000001E-2</c:v>
                </c:pt>
                <c:pt idx="9">
                  <c:v>5.8400000000000001E-2</c:v>
                </c:pt>
                <c:pt idx="10">
                  <c:v>6.08E-2</c:v>
                </c:pt>
                <c:pt idx="11">
                  <c:v>6.3700000000000007E-2</c:v>
                </c:pt>
                <c:pt idx="12">
                  <c:v>6.7000000000000004E-2</c:v>
                </c:pt>
                <c:pt idx="13">
                  <c:v>6.9000000000000006E-2</c:v>
                </c:pt>
                <c:pt idx="14">
                  <c:v>7.0699999999999999E-2</c:v>
                </c:pt>
                <c:pt idx="15">
                  <c:v>7.1999999999999995E-2</c:v>
                </c:pt>
                <c:pt idx="16">
                  <c:v>7.2099999999999997E-2</c:v>
                </c:pt>
                <c:pt idx="17">
                  <c:v>7.2999999999999995E-2</c:v>
                </c:pt>
                <c:pt idx="18">
                  <c:v>6.7699999999999996E-2</c:v>
                </c:pt>
                <c:pt idx="19">
                  <c:v>5.4399999999999997E-2</c:v>
                </c:pt>
                <c:pt idx="20">
                  <c:v>4.2099999999999999E-2</c:v>
                </c:pt>
                <c:pt idx="21">
                  <c:v>3.2899999999999999E-2</c:v>
                </c:pt>
                <c:pt idx="22">
                  <c:v>2.4500000000000001E-2</c:v>
                </c:pt>
                <c:pt idx="23">
                  <c:v>1.6E-2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00B-4D9D-A9FF-62B18BF600D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4718911748934611"/>
          <c:y val="7.370424091725376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55'!$G$4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55'!$G$5:$G$16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330C-484B-9655-43DE265CD6E1}"/>
            </c:ext>
          </c:extLst>
        </c:ser>
        <c:ser>
          <c:idx val="1"/>
          <c:order val="1"/>
          <c:tx>
            <c:strRef>
              <c:f>'PCS 55'!$H$4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55'!$F$5:$F$16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55'!$H$5:$H$16</c:f>
              <c:numCache>
                <c:formatCode>General</c:formatCode>
                <c:ptCount val="12"/>
                <c:pt idx="0">
                  <c:v>0.95</c:v>
                </c:pt>
                <c:pt idx="1">
                  <c:v>1.05</c:v>
                </c:pt>
                <c:pt idx="2">
                  <c:v>1.08</c:v>
                </c:pt>
                <c:pt idx="3">
                  <c:v>1.1200000000000001</c:v>
                </c:pt>
                <c:pt idx="4">
                  <c:v>0.9</c:v>
                </c:pt>
                <c:pt idx="5">
                  <c:v>0.89</c:v>
                </c:pt>
                <c:pt idx="6">
                  <c:v>0.89</c:v>
                </c:pt>
                <c:pt idx="7">
                  <c:v>0.95</c:v>
                </c:pt>
                <c:pt idx="8">
                  <c:v>0.93</c:v>
                </c:pt>
                <c:pt idx="9">
                  <c:v>1.05</c:v>
                </c:pt>
                <c:pt idx="10">
                  <c:v>1.01</c:v>
                </c:pt>
                <c:pt idx="11">
                  <c:v>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4B-4088-9423-06832126DCB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59'!$B$4</c:f>
              <c:strCache>
                <c:ptCount val="1"/>
                <c:pt idx="0">
                  <c:v>EB</c:v>
                </c:pt>
              </c:strCache>
            </c:strRef>
          </c:tx>
          <c:val>
            <c:numRef>
              <c:f>'PCS 59'!$B$5:$B$28</c:f>
              <c:numCache>
                <c:formatCode>0.00%</c:formatCode>
                <c:ptCount val="24"/>
                <c:pt idx="0">
                  <c:v>6.2132307692307686E-3</c:v>
                </c:pt>
                <c:pt idx="1">
                  <c:v>2.5929230769230769E-3</c:v>
                </c:pt>
                <c:pt idx="2">
                  <c:v>2.2993846153846155E-3</c:v>
                </c:pt>
                <c:pt idx="3">
                  <c:v>7.1427692307692312E-3</c:v>
                </c:pt>
                <c:pt idx="4">
                  <c:v>1.7318769230769231E-2</c:v>
                </c:pt>
                <c:pt idx="5">
                  <c:v>2.1428307692307691E-2</c:v>
                </c:pt>
                <c:pt idx="6">
                  <c:v>1.6046769230769233E-2</c:v>
                </c:pt>
                <c:pt idx="7">
                  <c:v>1.7220923076923078E-2</c:v>
                </c:pt>
                <c:pt idx="8">
                  <c:v>2.3776615384615386E-2</c:v>
                </c:pt>
                <c:pt idx="9">
                  <c:v>3.1212923076923076E-2</c:v>
                </c:pt>
                <c:pt idx="10">
                  <c:v>3.5126769230769232E-2</c:v>
                </c:pt>
                <c:pt idx="11">
                  <c:v>3.2827384615384619E-2</c:v>
                </c:pt>
                <c:pt idx="12">
                  <c:v>3.1702153846153845E-2</c:v>
                </c:pt>
                <c:pt idx="13">
                  <c:v>3.233815384615385E-2</c:v>
                </c:pt>
                <c:pt idx="14">
                  <c:v>3.2142461538461536E-2</c:v>
                </c:pt>
                <c:pt idx="15">
                  <c:v>3.2484923076923078E-2</c:v>
                </c:pt>
                <c:pt idx="16">
                  <c:v>3.3708000000000002E-2</c:v>
                </c:pt>
                <c:pt idx="17">
                  <c:v>3.3267692307692311E-2</c:v>
                </c:pt>
                <c:pt idx="18">
                  <c:v>2.5048615384615384E-2</c:v>
                </c:pt>
                <c:pt idx="19">
                  <c:v>1.5948923076923076E-2</c:v>
                </c:pt>
                <c:pt idx="20">
                  <c:v>1.1692615384615385E-2</c:v>
                </c:pt>
                <c:pt idx="21">
                  <c:v>9.1975384615384619E-3</c:v>
                </c:pt>
                <c:pt idx="22">
                  <c:v>9.5889230769230765E-3</c:v>
                </c:pt>
                <c:pt idx="23">
                  <c:v>8.8550769230769238E-3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59F-4F74-BEC9-3940996442D3}"/>
            </c:ext>
          </c:extLst>
        </c:ser>
        <c:ser>
          <c:idx val="1"/>
          <c:order val="1"/>
          <c:tx>
            <c:strRef>
              <c:f>'PCS 59'!$C$4</c:f>
              <c:strCache>
                <c:ptCount val="1"/>
                <c:pt idx="0">
                  <c:v>WB</c:v>
                </c:pt>
              </c:strCache>
            </c:strRef>
          </c:tx>
          <c:val>
            <c:numRef>
              <c:f>'PCS 59'!$C$5:$C$28</c:f>
              <c:numCache>
                <c:formatCode>0.00%</c:formatCode>
                <c:ptCount val="24"/>
                <c:pt idx="0">
                  <c:v>1.3484307692307693E-2</c:v>
                </c:pt>
                <c:pt idx="1">
                  <c:v>7.5083076923076917E-3</c:v>
                </c:pt>
                <c:pt idx="2">
                  <c:v>2.9113846153846156E-3</c:v>
                </c:pt>
                <c:pt idx="3">
                  <c:v>2.7070769230769232E-3</c:v>
                </c:pt>
                <c:pt idx="4">
                  <c:v>8.989538461538462E-3</c:v>
                </c:pt>
                <c:pt idx="5">
                  <c:v>1.3586461538461539E-2</c:v>
                </c:pt>
                <c:pt idx="6">
                  <c:v>1.3892923076923077E-2</c:v>
                </c:pt>
                <c:pt idx="7">
                  <c:v>1.4607999999999999E-2</c:v>
                </c:pt>
                <c:pt idx="8">
                  <c:v>1.6855384615384616E-2</c:v>
                </c:pt>
                <c:pt idx="9">
                  <c:v>2.2984615384615385E-2</c:v>
                </c:pt>
                <c:pt idx="10">
                  <c:v>3.1412307692307691E-2</c:v>
                </c:pt>
                <c:pt idx="11">
                  <c:v>3.5600615384615383E-2</c:v>
                </c:pt>
                <c:pt idx="12">
                  <c:v>3.3302153846153842E-2</c:v>
                </c:pt>
                <c:pt idx="13">
                  <c:v>3.4068307692307696E-2</c:v>
                </c:pt>
                <c:pt idx="14">
                  <c:v>3.4732307692307701E-2</c:v>
                </c:pt>
                <c:pt idx="15">
                  <c:v>3.4732307692307701E-2</c:v>
                </c:pt>
                <c:pt idx="16">
                  <c:v>3.468123076923077E-2</c:v>
                </c:pt>
                <c:pt idx="17">
                  <c:v>3.6417846153846155E-2</c:v>
                </c:pt>
                <c:pt idx="18">
                  <c:v>3.0646153846153847E-2</c:v>
                </c:pt>
                <c:pt idx="19">
                  <c:v>2.5844923076923078E-2</c:v>
                </c:pt>
                <c:pt idx="20">
                  <c:v>1.8847384615384617E-2</c:v>
                </c:pt>
                <c:pt idx="21">
                  <c:v>1.4710153846153845E-2</c:v>
                </c:pt>
                <c:pt idx="22">
                  <c:v>1.312676923076923E-2</c:v>
                </c:pt>
                <c:pt idx="23">
                  <c:v>1.5169846153846155E-2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59F-4F74-BEC9-3940996442D3}"/>
            </c:ext>
          </c:extLst>
        </c:ser>
        <c:ser>
          <c:idx val="2"/>
          <c:order val="2"/>
          <c:tx>
            <c:strRef>
              <c:f>'PCS 59'!$D$4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59'!$D$5:$D$28</c:f>
              <c:numCache>
                <c:formatCode>0.00%</c:formatCode>
                <c:ptCount val="24"/>
                <c:pt idx="0">
                  <c:v>1.9699999999999999E-2</c:v>
                </c:pt>
                <c:pt idx="1">
                  <c:v>1.01E-2</c:v>
                </c:pt>
                <c:pt idx="2">
                  <c:v>5.1999999999999998E-3</c:v>
                </c:pt>
                <c:pt idx="3">
                  <c:v>9.9000000000000008E-3</c:v>
                </c:pt>
                <c:pt idx="4">
                  <c:v>2.64E-2</c:v>
                </c:pt>
                <c:pt idx="5">
                  <c:v>3.5000000000000003E-2</c:v>
                </c:pt>
                <c:pt idx="6">
                  <c:v>0.03</c:v>
                </c:pt>
                <c:pt idx="7">
                  <c:v>3.1899999999999998E-2</c:v>
                </c:pt>
                <c:pt idx="8">
                  <c:v>4.07E-2</c:v>
                </c:pt>
                <c:pt idx="9">
                  <c:v>5.4199999999999998E-2</c:v>
                </c:pt>
                <c:pt idx="10">
                  <c:v>6.6600000000000006E-2</c:v>
                </c:pt>
                <c:pt idx="11">
                  <c:v>6.8400000000000002E-2</c:v>
                </c:pt>
                <c:pt idx="12">
                  <c:v>6.5000000000000002E-2</c:v>
                </c:pt>
                <c:pt idx="13">
                  <c:v>6.6400000000000001E-2</c:v>
                </c:pt>
                <c:pt idx="14">
                  <c:v>6.6799999999999998E-2</c:v>
                </c:pt>
                <c:pt idx="15">
                  <c:v>6.7199999999999996E-2</c:v>
                </c:pt>
                <c:pt idx="16">
                  <c:v>6.8400000000000002E-2</c:v>
                </c:pt>
                <c:pt idx="17">
                  <c:v>6.9699999999999998E-2</c:v>
                </c:pt>
                <c:pt idx="18">
                  <c:v>5.57E-2</c:v>
                </c:pt>
                <c:pt idx="19">
                  <c:v>4.1799999999999997E-2</c:v>
                </c:pt>
                <c:pt idx="20">
                  <c:v>3.0599999999999999E-2</c:v>
                </c:pt>
                <c:pt idx="21">
                  <c:v>2.3900000000000001E-2</c:v>
                </c:pt>
                <c:pt idx="22">
                  <c:v>2.2700000000000001E-2</c:v>
                </c:pt>
                <c:pt idx="23">
                  <c:v>2.4E-2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59F-4F74-BEC9-3940996442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800"/>
            </a:pPr>
            <a:r>
              <a:rPr lang="en-US" sz="1800"/>
              <a:t>Month of Year</a:t>
            </a:r>
          </a:p>
        </c:rich>
      </c:tx>
      <c:layout>
        <c:manualLayout>
          <c:xMode val="edge"/>
          <c:yMode val="edge"/>
          <c:x val="0.35579126802698052"/>
          <c:y val="7.7760877159979577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59'!$G$4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59'!$F$5:$F$16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59'!$G$5:$G$16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DA85-4002-B072-949D8E2E0DB6}"/>
            </c:ext>
          </c:extLst>
        </c:ser>
        <c:ser>
          <c:idx val="1"/>
          <c:order val="1"/>
          <c:tx>
            <c:strRef>
              <c:f>'PCS 59'!$H$4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59'!$F$5:$F$16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59'!$H$5:$H$16</c:f>
              <c:numCache>
                <c:formatCode>General</c:formatCode>
                <c:ptCount val="12"/>
                <c:pt idx="0">
                  <c:v>1.1200000000000001</c:v>
                </c:pt>
                <c:pt idx="1">
                  <c:v>1.32</c:v>
                </c:pt>
                <c:pt idx="2">
                  <c:v>1.49</c:v>
                </c:pt>
                <c:pt idx="3">
                  <c:v>1.24</c:v>
                </c:pt>
                <c:pt idx="4">
                  <c:v>0.91</c:v>
                </c:pt>
                <c:pt idx="5">
                  <c:v>0.75</c:v>
                </c:pt>
                <c:pt idx="6">
                  <c:v>0.71</c:v>
                </c:pt>
                <c:pt idx="7">
                  <c:v>0.71</c:v>
                </c:pt>
                <c:pt idx="8">
                  <c:v>0.69</c:v>
                </c:pt>
                <c:pt idx="11">
                  <c:v>1.1000000000000001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FBA-4F22-9069-FFC574C7CC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2.4"/>
          <c:min val="0.30000000000000004"/>
        </c:scaling>
        <c:delete val="0"/>
        <c:axPos val="l"/>
        <c:majorGridlines/>
        <c:numFmt formatCode="General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Hour of Day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strRef>
              <c:f>'PCS 61'!$B$4</c:f>
              <c:strCache>
                <c:ptCount val="1"/>
                <c:pt idx="0">
                  <c:v>NB</c:v>
                </c:pt>
              </c:strCache>
            </c:strRef>
          </c:tx>
          <c:val>
            <c:numRef>
              <c:f>'PCS 61'!$B$5:$B$28</c:f>
              <c:numCache>
                <c:formatCode>0.00%</c:formatCode>
                <c:ptCount val="24"/>
                <c:pt idx="0">
                  <c:v>4.0438356164383569E-3</c:v>
                </c:pt>
                <c:pt idx="1">
                  <c:v>2.1205479452054794E-3</c:v>
                </c:pt>
                <c:pt idx="2">
                  <c:v>1.6273972602739728E-3</c:v>
                </c:pt>
                <c:pt idx="3">
                  <c:v>1.1342465753424657E-3</c:v>
                </c:pt>
                <c:pt idx="4">
                  <c:v>1.8246575342465753E-3</c:v>
                </c:pt>
                <c:pt idx="5">
                  <c:v>3.9945205479452054E-3</c:v>
                </c:pt>
                <c:pt idx="6">
                  <c:v>9.9123287671232883E-3</c:v>
                </c:pt>
                <c:pt idx="7">
                  <c:v>1.5435616438356165E-2</c:v>
                </c:pt>
                <c:pt idx="8">
                  <c:v>1.7013698630136988E-2</c:v>
                </c:pt>
                <c:pt idx="9">
                  <c:v>1.6915068493150682E-2</c:v>
                </c:pt>
                <c:pt idx="10">
                  <c:v>2.2832876712328767E-2</c:v>
                </c:pt>
                <c:pt idx="11">
                  <c:v>2.8504109589041093E-2</c:v>
                </c:pt>
                <c:pt idx="12">
                  <c:v>3.3336986301369859E-2</c:v>
                </c:pt>
                <c:pt idx="13">
                  <c:v>3.6345205479452053E-2</c:v>
                </c:pt>
                <c:pt idx="14">
                  <c:v>3.9402739726027397E-2</c:v>
                </c:pt>
                <c:pt idx="15">
                  <c:v>4.4136986301369863E-2</c:v>
                </c:pt>
                <c:pt idx="16">
                  <c:v>4.6800000000000001E-2</c:v>
                </c:pt>
                <c:pt idx="17">
                  <c:v>4.5369863013698629E-2</c:v>
                </c:pt>
                <c:pt idx="18">
                  <c:v>3.5260273972602736E-2</c:v>
                </c:pt>
                <c:pt idx="19">
                  <c:v>2.7912328767123285E-2</c:v>
                </c:pt>
                <c:pt idx="20">
                  <c:v>2.2389041095890412E-2</c:v>
                </c:pt>
                <c:pt idx="21">
                  <c:v>1.6816438356164382E-2</c:v>
                </c:pt>
                <c:pt idx="22">
                  <c:v>1.2723287671232876E-2</c:v>
                </c:pt>
                <c:pt idx="23">
                  <c:v>7.3972602739726025E-3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949-4F5F-A97F-F4AEFB5E52EB}"/>
            </c:ext>
          </c:extLst>
        </c:ser>
        <c:ser>
          <c:idx val="1"/>
          <c:order val="1"/>
          <c:tx>
            <c:strRef>
              <c:f>'PCS 61'!$C$4</c:f>
              <c:strCache>
                <c:ptCount val="1"/>
                <c:pt idx="0">
                  <c:v>SB</c:v>
                </c:pt>
              </c:strCache>
            </c:strRef>
          </c:tx>
          <c:val>
            <c:numRef>
              <c:f>'PCS 61'!$C$5:$C$28</c:f>
              <c:numCache>
                <c:formatCode>0.00%</c:formatCode>
                <c:ptCount val="24"/>
                <c:pt idx="0">
                  <c:v>1.6726027397260272E-3</c:v>
                </c:pt>
                <c:pt idx="1">
                  <c:v>1.267123287671233E-3</c:v>
                </c:pt>
                <c:pt idx="2">
                  <c:v>1.4191780821917808E-3</c:v>
                </c:pt>
                <c:pt idx="3">
                  <c:v>3.0917808219178083E-3</c:v>
                </c:pt>
                <c:pt idx="4">
                  <c:v>6.3356164383561644E-3</c:v>
                </c:pt>
                <c:pt idx="5">
                  <c:v>1.8398630136986303E-2</c:v>
                </c:pt>
                <c:pt idx="6">
                  <c:v>3.5124657534246581E-2</c:v>
                </c:pt>
                <c:pt idx="7">
                  <c:v>4.2778082191780829E-2</c:v>
                </c:pt>
                <c:pt idx="8">
                  <c:v>4.0142465753424658E-2</c:v>
                </c:pt>
                <c:pt idx="9">
                  <c:v>3.5580821917808224E-2</c:v>
                </c:pt>
                <c:pt idx="10">
                  <c:v>3.4516438356164379E-2</c:v>
                </c:pt>
                <c:pt idx="11">
                  <c:v>3.5530136986301371E-2</c:v>
                </c:pt>
                <c:pt idx="12">
                  <c:v>3.5428767123287672E-2</c:v>
                </c:pt>
                <c:pt idx="13">
                  <c:v>3.1931506849315068E-2</c:v>
                </c:pt>
                <c:pt idx="14">
                  <c:v>3.0664383561643836E-2</c:v>
                </c:pt>
                <c:pt idx="15">
                  <c:v>3.0005479452054798E-2</c:v>
                </c:pt>
                <c:pt idx="16">
                  <c:v>3.0056164383561644E-2</c:v>
                </c:pt>
                <c:pt idx="17">
                  <c:v>2.9143835616438355E-2</c:v>
                </c:pt>
                <c:pt idx="18">
                  <c:v>2.2047945205479449E-2</c:v>
                </c:pt>
                <c:pt idx="19">
                  <c:v>1.5205479452054794E-2</c:v>
                </c:pt>
                <c:pt idx="20">
                  <c:v>1.0694520547945207E-2</c:v>
                </c:pt>
                <c:pt idx="21">
                  <c:v>7.5520547945205482E-3</c:v>
                </c:pt>
                <c:pt idx="22">
                  <c:v>5.1698630136986301E-3</c:v>
                </c:pt>
                <c:pt idx="23">
                  <c:v>3.0917808219178083E-3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949-4F5F-A97F-F4AEFB5E52EB}"/>
            </c:ext>
          </c:extLst>
        </c:ser>
        <c:ser>
          <c:idx val="2"/>
          <c:order val="2"/>
          <c:tx>
            <c:strRef>
              <c:f>'PCS 61'!$D$4</c:f>
              <c:strCache>
                <c:ptCount val="1"/>
                <c:pt idx="0">
                  <c:v>Total</c:v>
                </c:pt>
              </c:strCache>
            </c:strRef>
          </c:tx>
          <c:val>
            <c:numRef>
              <c:f>'PCS 61'!$D$5:$D$28</c:f>
              <c:numCache>
                <c:formatCode>0.00%</c:formatCode>
                <c:ptCount val="24"/>
                <c:pt idx="0">
                  <c:v>9.2999999999999992E-3</c:v>
                </c:pt>
                <c:pt idx="1">
                  <c:v>4.8999999999999998E-3</c:v>
                </c:pt>
                <c:pt idx="2">
                  <c:v>3.5000000000000001E-3</c:v>
                </c:pt>
                <c:pt idx="3">
                  <c:v>5.1999999999999998E-3</c:v>
                </c:pt>
                <c:pt idx="4">
                  <c:v>1.17E-2</c:v>
                </c:pt>
                <c:pt idx="5">
                  <c:v>2.2800000000000001E-2</c:v>
                </c:pt>
                <c:pt idx="6">
                  <c:v>3.8899999999999997E-2</c:v>
                </c:pt>
                <c:pt idx="7">
                  <c:v>5.5199999999999999E-2</c:v>
                </c:pt>
                <c:pt idx="8">
                  <c:v>5.45E-2</c:v>
                </c:pt>
                <c:pt idx="9">
                  <c:v>5.2400000000000002E-2</c:v>
                </c:pt>
                <c:pt idx="10">
                  <c:v>5.4899999999999997E-2</c:v>
                </c:pt>
                <c:pt idx="11">
                  <c:v>0.06</c:v>
                </c:pt>
                <c:pt idx="12">
                  <c:v>6.4299999999999996E-2</c:v>
                </c:pt>
                <c:pt idx="13">
                  <c:v>6.1800000000000001E-2</c:v>
                </c:pt>
                <c:pt idx="14">
                  <c:v>6.2300000000000001E-2</c:v>
                </c:pt>
                <c:pt idx="15">
                  <c:v>6.7400000000000002E-2</c:v>
                </c:pt>
                <c:pt idx="16">
                  <c:v>7.4200000000000002E-2</c:v>
                </c:pt>
                <c:pt idx="17">
                  <c:v>7.7899999999999997E-2</c:v>
                </c:pt>
                <c:pt idx="18">
                  <c:v>6.0900000000000003E-2</c:v>
                </c:pt>
                <c:pt idx="19">
                  <c:v>4.7600000000000003E-2</c:v>
                </c:pt>
                <c:pt idx="20">
                  <c:v>3.73E-2</c:v>
                </c:pt>
                <c:pt idx="21">
                  <c:v>3.1800000000000002E-2</c:v>
                </c:pt>
                <c:pt idx="22">
                  <c:v>2.4299999999999999E-2</c:v>
                </c:pt>
                <c:pt idx="23">
                  <c:v>1.6799999999999999E-2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7949-4F5F-A97F-F4AEFB5E52E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6501760"/>
        <c:axId val="166515840"/>
      </c:lineChart>
      <c:catAx>
        <c:axId val="166501760"/>
        <c:scaling>
          <c:orientation val="minMax"/>
        </c:scaling>
        <c:delete val="0"/>
        <c:axPos val="b"/>
        <c:majorGridlines/>
        <c:majorTickMark val="none"/>
        <c:minorTickMark val="none"/>
        <c:tickLblPos val="nextTo"/>
        <c:crossAx val="166515840"/>
        <c:crosses val="autoZero"/>
        <c:auto val="1"/>
        <c:lblAlgn val="ctr"/>
        <c:lblOffset val="100"/>
        <c:noMultiLvlLbl val="0"/>
      </c:catAx>
      <c:valAx>
        <c:axId val="166515840"/>
        <c:scaling>
          <c:orientation val="minMax"/>
        </c:scaling>
        <c:delete val="0"/>
        <c:axPos val="l"/>
        <c:majorGridlines/>
        <c:numFmt formatCode="0.00%" sourceLinked="1"/>
        <c:majorTickMark val="none"/>
        <c:minorTickMark val="none"/>
        <c:tickLblPos val="nextTo"/>
        <c:spPr>
          <a:ln w="9525">
            <a:noFill/>
          </a:ln>
        </c:spPr>
        <c:crossAx val="166501760"/>
        <c:crossesAt val="1"/>
        <c:crossBetween val="midCat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0.75000000000000211" l="0.25" r="0.25" t="0.75000000000000211" header="0.30000000000000032" footer="0.30000000000000032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 sz="1400"/>
              <a:t>Month of Year</a:t>
            </a:r>
          </a:p>
        </c:rich>
      </c:tx>
      <c:layout>
        <c:manualLayout>
          <c:xMode val="edge"/>
          <c:yMode val="edge"/>
          <c:x val="0.36439343997632151"/>
          <c:y val="8.6862106406080344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1382657154464"/>
          <c:y val="0.21949723956919376"/>
          <c:w val="0.81524141593508925"/>
          <c:h val="0.47196940795718634"/>
        </c:manualLayout>
      </c:layout>
      <c:lineChart>
        <c:grouping val="standard"/>
        <c:varyColors val="0"/>
        <c:ser>
          <c:idx val="0"/>
          <c:order val="0"/>
          <c:tx>
            <c:strRef>
              <c:f>'PCS 61'!$G$4</c:f>
              <c:strCache>
                <c:ptCount val="1"/>
                <c:pt idx="0">
                  <c:v>Average</c:v>
                </c:pt>
              </c:strCache>
            </c:strRef>
          </c:tx>
          <c:cat>
            <c:strRef>
              <c:f>'PCS 61'!$F$5:$F$16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61'!$G$5:$G$16</c:f>
            </c:numRef>
          </c:val>
          <c:smooth val="0"/>
          <c:extLst>
            <c:ext xmlns:c16="http://schemas.microsoft.com/office/drawing/2014/chart" uri="{C3380CC4-5D6E-409C-BE32-E72D297353CC}">
              <c16:uniqueId val="{00000000-6ED4-4458-848B-1E82563E2696}"/>
            </c:ext>
          </c:extLst>
        </c:ser>
        <c:ser>
          <c:idx val="1"/>
          <c:order val="1"/>
          <c:tx>
            <c:strRef>
              <c:f>'PCS 61'!$H$4</c:f>
              <c:strCache>
                <c:ptCount val="1"/>
                <c:pt idx="0">
                  <c:v>Fraction</c:v>
                </c:pt>
              </c:strCache>
            </c:strRef>
          </c:tx>
          <c:cat>
            <c:strRef>
              <c:f>'PCS 61'!$F$5:$F$16</c:f>
              <c:strCache>
                <c:ptCount val="12"/>
                <c:pt idx="0">
                  <c:v>January</c:v>
                </c:pt>
                <c:pt idx="1">
                  <c:v>February</c:v>
                </c:pt>
                <c:pt idx="2">
                  <c:v>March</c:v>
                </c:pt>
                <c:pt idx="3">
                  <c:v>April</c:v>
                </c:pt>
                <c:pt idx="4">
                  <c:v>May</c:v>
                </c:pt>
                <c:pt idx="5">
                  <c:v>June</c:v>
                </c:pt>
                <c:pt idx="6">
                  <c:v>July</c:v>
                </c:pt>
                <c:pt idx="7">
                  <c:v>August</c:v>
                </c:pt>
                <c:pt idx="8">
                  <c:v>September</c:v>
                </c:pt>
                <c:pt idx="9">
                  <c:v>October</c:v>
                </c:pt>
                <c:pt idx="10">
                  <c:v>November</c:v>
                </c:pt>
                <c:pt idx="11">
                  <c:v>December</c:v>
                </c:pt>
              </c:strCache>
            </c:strRef>
          </c:cat>
          <c:val>
            <c:numRef>
              <c:f>'PCS 61'!$H$5:$H$16</c:f>
              <c:numCache>
                <c:formatCode>0.00</c:formatCode>
                <c:ptCount val="12"/>
                <c:pt idx="0">
                  <c:v>1.6</c:v>
                </c:pt>
                <c:pt idx="1">
                  <c:v>1.75</c:v>
                </c:pt>
                <c:pt idx="2">
                  <c:v>1.5</c:v>
                </c:pt>
                <c:pt idx="3">
                  <c:v>0.71</c:v>
                </c:pt>
                <c:pt idx="4">
                  <c:v>0.85</c:v>
                </c:pt>
                <c:pt idx="5">
                  <c:v>0.98</c:v>
                </c:pt>
                <c:pt idx="6">
                  <c:v>0.96</c:v>
                </c:pt>
                <c:pt idx="7">
                  <c:v>0.89</c:v>
                </c:pt>
                <c:pt idx="8">
                  <c:v>0.91</c:v>
                </c:pt>
                <c:pt idx="9">
                  <c:v>0.88</c:v>
                </c:pt>
                <c:pt idx="10">
                  <c:v>0.77</c:v>
                </c:pt>
                <c:pt idx="11">
                  <c:v>0.79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B4E-4F2D-A002-6AC8D26646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7654528"/>
        <c:axId val="167656064"/>
      </c:lineChart>
      <c:catAx>
        <c:axId val="167654528"/>
        <c:scaling>
          <c:orientation val="minMax"/>
        </c:scaling>
        <c:delete val="0"/>
        <c:axPos val="b"/>
        <c:numFmt formatCode="General" sourceLinked="0"/>
        <c:majorTickMark val="none"/>
        <c:minorTickMark val="in"/>
        <c:tickLblPos val="nextTo"/>
        <c:txPr>
          <a:bodyPr rot="-2700000"/>
          <a:lstStyle/>
          <a:p>
            <a:pPr>
              <a:defRPr/>
            </a:pPr>
            <a:endParaRPr lang="en-US"/>
          </a:p>
        </c:txPr>
        <c:crossAx val="167656064"/>
        <c:crosses val="autoZero"/>
        <c:auto val="1"/>
        <c:lblAlgn val="ctr"/>
        <c:lblOffset val="100"/>
        <c:noMultiLvlLbl val="0"/>
      </c:catAx>
      <c:valAx>
        <c:axId val="167656064"/>
        <c:scaling>
          <c:orientation val="minMax"/>
          <c:max val="1.5"/>
          <c:min val="0.5"/>
        </c:scaling>
        <c:delete val="0"/>
        <c:axPos val="l"/>
        <c:majorGridlines/>
        <c:numFmt formatCode="0.00" sourceLinked="1"/>
        <c:majorTickMark val="none"/>
        <c:minorTickMark val="none"/>
        <c:tickLblPos val="nextTo"/>
        <c:crossAx val="167654528"/>
        <c:crosses val="autoZero"/>
        <c:crossBetween val="between"/>
      </c:valAx>
    </c:plotArea>
    <c:plotVisOnly val="1"/>
    <c:dispBlanksAs val="gap"/>
    <c:showDLblsOverMax val="0"/>
  </c:chart>
  <c:printSettings>
    <c:headerFooter/>
    <c:pageMargins b="0.75000000000000244" l="0.70000000000000062" r="0.70000000000000062" t="0.75000000000000244" header="0.30000000000000032" footer="0.30000000000000032"/>
    <c:pageSetup orientation="portrait"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0.xml"/><Relationship Id="rId1" Type="http://schemas.openxmlformats.org/officeDocument/2006/relationships/chart" Target="../charts/chart19.xml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2.xml"/><Relationship Id="rId1" Type="http://schemas.openxmlformats.org/officeDocument/2006/relationships/chart" Target="../charts/chart21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4.xml"/><Relationship Id="rId1" Type="http://schemas.openxmlformats.org/officeDocument/2006/relationships/chart" Target="../charts/chart23.xml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6.xml"/><Relationship Id="rId1" Type="http://schemas.openxmlformats.org/officeDocument/2006/relationships/chart" Target="../charts/chart25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8.xml"/><Relationship Id="rId1" Type="http://schemas.openxmlformats.org/officeDocument/2006/relationships/chart" Target="../charts/chart27.xml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0.xml"/><Relationship Id="rId1" Type="http://schemas.openxmlformats.org/officeDocument/2006/relationships/chart" Target="../charts/chart29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2.xml"/><Relationship Id="rId1" Type="http://schemas.openxmlformats.org/officeDocument/2006/relationships/chart" Target="../charts/chart31.xml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4.xml"/><Relationship Id="rId1" Type="http://schemas.openxmlformats.org/officeDocument/2006/relationships/chart" Target="../charts/chart33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6.xml"/><Relationship Id="rId1" Type="http://schemas.openxmlformats.org/officeDocument/2006/relationships/chart" Target="../charts/chart35.xml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38.xml"/><Relationship Id="rId1" Type="http://schemas.openxmlformats.org/officeDocument/2006/relationships/chart" Target="../charts/chart37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.xml"/><Relationship Id="rId1" Type="http://schemas.openxmlformats.org/officeDocument/2006/relationships/chart" Target="../charts/chart3.xml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0.xml"/><Relationship Id="rId1" Type="http://schemas.openxmlformats.org/officeDocument/2006/relationships/chart" Target="../charts/chart39.xml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2.xml"/><Relationship Id="rId1" Type="http://schemas.openxmlformats.org/officeDocument/2006/relationships/chart" Target="../charts/chart4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4.xml"/><Relationship Id="rId1" Type="http://schemas.openxmlformats.org/officeDocument/2006/relationships/chart" Target="../charts/chart43.xml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6.xml"/><Relationship Id="rId1" Type="http://schemas.openxmlformats.org/officeDocument/2006/relationships/chart" Target="../charts/chart45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48.xml"/><Relationship Id="rId1" Type="http://schemas.openxmlformats.org/officeDocument/2006/relationships/chart" Target="../charts/chart47.xml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0.xml"/><Relationship Id="rId1" Type="http://schemas.openxmlformats.org/officeDocument/2006/relationships/chart" Target="../charts/chart49.xml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2.xml"/><Relationship Id="rId1" Type="http://schemas.openxmlformats.org/officeDocument/2006/relationships/chart" Target="../charts/chart51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4.xml"/><Relationship Id="rId1" Type="http://schemas.openxmlformats.org/officeDocument/2006/relationships/chart" Target="../charts/chart53.xml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6.xml"/><Relationship Id="rId1" Type="http://schemas.openxmlformats.org/officeDocument/2006/relationships/chart" Target="../charts/chart55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8.xml"/><Relationship Id="rId1" Type="http://schemas.openxmlformats.org/officeDocument/2006/relationships/chart" Target="../charts/chart57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.xml"/><Relationship Id="rId1" Type="http://schemas.openxmlformats.org/officeDocument/2006/relationships/chart" Target="../charts/chart5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1.xml"/><Relationship Id="rId2" Type="http://schemas.openxmlformats.org/officeDocument/2006/relationships/chart" Target="../charts/chart60.xml"/><Relationship Id="rId1" Type="http://schemas.openxmlformats.org/officeDocument/2006/relationships/chart" Target="../charts/chart59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3.xml"/><Relationship Id="rId1" Type="http://schemas.openxmlformats.org/officeDocument/2006/relationships/chart" Target="../charts/chart62.xml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5.xml"/><Relationship Id="rId1" Type="http://schemas.openxmlformats.org/officeDocument/2006/relationships/chart" Target="../charts/chart64.xml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7.xml"/><Relationship Id="rId1" Type="http://schemas.openxmlformats.org/officeDocument/2006/relationships/chart" Target="../charts/chart66.xml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69.xml"/><Relationship Id="rId1" Type="http://schemas.openxmlformats.org/officeDocument/2006/relationships/chart" Target="../charts/chart68.xml"/></Relationships>
</file>

<file path=xl/drawings/_rels/drawing3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1.xml"/><Relationship Id="rId1" Type="http://schemas.openxmlformats.org/officeDocument/2006/relationships/chart" Target="../charts/chart70.xml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3.xml"/><Relationship Id="rId1" Type="http://schemas.openxmlformats.org/officeDocument/2006/relationships/chart" Target="../charts/chart72.xml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5.xml"/><Relationship Id="rId1" Type="http://schemas.openxmlformats.org/officeDocument/2006/relationships/chart" Target="../charts/chart74.xml"/></Relationships>
</file>

<file path=xl/drawings/_rels/drawing3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7.xml"/><Relationship Id="rId1" Type="http://schemas.openxmlformats.org/officeDocument/2006/relationships/chart" Target="../charts/chart76.xml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79.xml"/><Relationship Id="rId1" Type="http://schemas.openxmlformats.org/officeDocument/2006/relationships/chart" Target="../charts/chart78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.xml"/><Relationship Id="rId1" Type="http://schemas.openxmlformats.org/officeDocument/2006/relationships/chart" Target="../charts/chart7.xml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1.xml"/><Relationship Id="rId1" Type="http://schemas.openxmlformats.org/officeDocument/2006/relationships/chart" Target="../charts/chart80.xml"/></Relationships>
</file>

<file path=xl/drawings/_rels/drawing4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3.xml"/><Relationship Id="rId1" Type="http://schemas.openxmlformats.org/officeDocument/2006/relationships/chart" Target="../charts/chart82.xml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5.xml"/><Relationship Id="rId1" Type="http://schemas.openxmlformats.org/officeDocument/2006/relationships/chart" Target="../charts/chart84.xml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7.xml"/><Relationship Id="rId1" Type="http://schemas.openxmlformats.org/officeDocument/2006/relationships/chart" Target="../charts/chart86.xml"/></Relationships>
</file>

<file path=xl/drawings/_rels/drawing4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89.xml"/><Relationship Id="rId1" Type="http://schemas.openxmlformats.org/officeDocument/2006/relationships/chart" Target="../charts/chart88.xml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1.xml"/><Relationship Id="rId1" Type="http://schemas.openxmlformats.org/officeDocument/2006/relationships/chart" Target="../charts/chart90.xml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3.xml"/><Relationship Id="rId1" Type="http://schemas.openxmlformats.org/officeDocument/2006/relationships/chart" Target="../charts/chart92.xml"/></Relationships>
</file>

<file path=xl/drawings/_rels/drawing4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5.xml"/><Relationship Id="rId1" Type="http://schemas.openxmlformats.org/officeDocument/2006/relationships/chart" Target="../charts/chart94.xml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7.xml"/><Relationship Id="rId1" Type="http://schemas.openxmlformats.org/officeDocument/2006/relationships/chart" Target="../charts/chart96.xml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99.xml"/><Relationship Id="rId1" Type="http://schemas.openxmlformats.org/officeDocument/2006/relationships/chart" Target="../charts/chart98.xml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.xml"/><Relationship Id="rId1" Type="http://schemas.openxmlformats.org/officeDocument/2006/relationships/chart" Target="../charts/chart9.xml"/></Relationships>
</file>

<file path=xl/drawings/_rels/drawing5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1.xml"/><Relationship Id="rId1" Type="http://schemas.openxmlformats.org/officeDocument/2006/relationships/chart" Target="../charts/chart100.xml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3.xml"/><Relationship Id="rId1" Type="http://schemas.openxmlformats.org/officeDocument/2006/relationships/chart" Target="../charts/chart102.xml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5.xml"/><Relationship Id="rId1" Type="http://schemas.openxmlformats.org/officeDocument/2006/relationships/chart" Target="../charts/chart104.xml"/></Relationships>
</file>

<file path=xl/drawings/_rels/drawing5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7.xml"/><Relationship Id="rId1" Type="http://schemas.openxmlformats.org/officeDocument/2006/relationships/chart" Target="../charts/chart106.xml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09.xml"/><Relationship Id="rId1" Type="http://schemas.openxmlformats.org/officeDocument/2006/relationships/chart" Target="../charts/chart108.xml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1.xml"/><Relationship Id="rId1" Type="http://schemas.openxmlformats.org/officeDocument/2006/relationships/chart" Target="../charts/chart110.xml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3.xml"/><Relationship Id="rId1" Type="http://schemas.openxmlformats.org/officeDocument/2006/relationships/chart" Target="../charts/chart112.xml"/></Relationships>
</file>

<file path=xl/drawings/_rels/drawing5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5.xml"/><Relationship Id="rId1" Type="http://schemas.openxmlformats.org/officeDocument/2006/relationships/chart" Target="../charts/chart114.xml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7.xml"/><Relationship Id="rId1" Type="http://schemas.openxmlformats.org/officeDocument/2006/relationships/chart" Target="../charts/chart116.xml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9.xml"/><Relationship Id="rId1" Type="http://schemas.openxmlformats.org/officeDocument/2006/relationships/chart" Target="../charts/chart118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.xml"/><Relationship Id="rId1" Type="http://schemas.openxmlformats.org/officeDocument/2006/relationships/chart" Target="../charts/chart11.xml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1.xml"/><Relationship Id="rId1" Type="http://schemas.openxmlformats.org/officeDocument/2006/relationships/chart" Target="../charts/chart120.xml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3.xml"/><Relationship Id="rId1" Type="http://schemas.openxmlformats.org/officeDocument/2006/relationships/chart" Target="../charts/chart122.xml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5.xml"/><Relationship Id="rId1" Type="http://schemas.openxmlformats.org/officeDocument/2006/relationships/chart" Target="../charts/chart124.xml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7.xml"/><Relationship Id="rId1" Type="http://schemas.openxmlformats.org/officeDocument/2006/relationships/chart" Target="../charts/chart126.xml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29.xml"/><Relationship Id="rId1" Type="http://schemas.openxmlformats.org/officeDocument/2006/relationships/chart" Target="../charts/chart128.xml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1.xml"/><Relationship Id="rId1" Type="http://schemas.openxmlformats.org/officeDocument/2006/relationships/chart" Target="../charts/chart130.xml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3.xml"/><Relationship Id="rId1" Type="http://schemas.openxmlformats.org/officeDocument/2006/relationships/chart" Target="../charts/chart132.xml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5.xml"/><Relationship Id="rId1" Type="http://schemas.openxmlformats.org/officeDocument/2006/relationships/chart" Target="../charts/chart134.xml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7.xml"/><Relationship Id="rId1" Type="http://schemas.openxmlformats.org/officeDocument/2006/relationships/chart" Target="../charts/chart136.xml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9.xml"/><Relationship Id="rId1" Type="http://schemas.openxmlformats.org/officeDocument/2006/relationships/chart" Target="../charts/chart138.xml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.xml"/><Relationship Id="rId1" Type="http://schemas.openxmlformats.org/officeDocument/2006/relationships/chart" Target="../charts/chart13.xml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1.xml"/><Relationship Id="rId1" Type="http://schemas.openxmlformats.org/officeDocument/2006/relationships/chart" Target="../charts/chart140.xml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3.xml"/><Relationship Id="rId1" Type="http://schemas.openxmlformats.org/officeDocument/2006/relationships/chart" Target="../charts/chart142.xml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5.xml"/><Relationship Id="rId1" Type="http://schemas.openxmlformats.org/officeDocument/2006/relationships/chart" Target="../charts/chart144.xml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7.xml"/><Relationship Id="rId1" Type="http://schemas.openxmlformats.org/officeDocument/2006/relationships/chart" Target="../charts/chart146.xml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49.xml"/><Relationship Id="rId1" Type="http://schemas.openxmlformats.org/officeDocument/2006/relationships/chart" Target="../charts/chart148.xml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1.xml"/><Relationship Id="rId1" Type="http://schemas.openxmlformats.org/officeDocument/2006/relationships/chart" Target="../charts/chart150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3.xml"/><Relationship Id="rId1" Type="http://schemas.openxmlformats.org/officeDocument/2006/relationships/chart" Target="../charts/chart152.xml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5.xml"/><Relationship Id="rId1" Type="http://schemas.openxmlformats.org/officeDocument/2006/relationships/chart" Target="../charts/chart154.xml"/></Relationships>
</file>

<file path=xl/drawings/_rels/drawing7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7.xml"/><Relationship Id="rId1" Type="http://schemas.openxmlformats.org/officeDocument/2006/relationships/chart" Target="../charts/chart156.xml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59.xml"/><Relationship Id="rId1" Type="http://schemas.openxmlformats.org/officeDocument/2006/relationships/chart" Target="../charts/chart158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.xml"/><Relationship Id="rId1" Type="http://schemas.openxmlformats.org/officeDocument/2006/relationships/chart" Target="../charts/chart15.xml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1.xml"/><Relationship Id="rId1" Type="http://schemas.openxmlformats.org/officeDocument/2006/relationships/chart" Target="../charts/chart160.xml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3.xml"/><Relationship Id="rId1" Type="http://schemas.openxmlformats.org/officeDocument/2006/relationships/chart" Target="../charts/chart162.xml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5.xml"/><Relationship Id="rId1" Type="http://schemas.openxmlformats.org/officeDocument/2006/relationships/chart" Target="../charts/chart164.xml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7.xml"/><Relationship Id="rId1" Type="http://schemas.openxmlformats.org/officeDocument/2006/relationships/chart" Target="../charts/chart166.xml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69.xml"/><Relationship Id="rId1" Type="http://schemas.openxmlformats.org/officeDocument/2006/relationships/chart" Target="../charts/chart168.xml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1.xml"/><Relationship Id="rId1" Type="http://schemas.openxmlformats.org/officeDocument/2006/relationships/chart" Target="../charts/chart170.xml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3.xml"/><Relationship Id="rId1" Type="http://schemas.openxmlformats.org/officeDocument/2006/relationships/chart" Target="../charts/chart172.xml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75.xml"/><Relationship Id="rId1" Type="http://schemas.openxmlformats.org/officeDocument/2006/relationships/chart" Target="../charts/chart174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8.xml"/><Relationship Id="rId1" Type="http://schemas.openxmlformats.org/officeDocument/2006/relationships/chart" Target="../charts/chart1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57149</xdr:colOff>
      <xdr:row>1</xdr:row>
      <xdr:rowOff>200026</xdr:rowOff>
    </xdr:from>
    <xdr:to>
      <xdr:col>20</xdr:col>
      <xdr:colOff>590550</xdr:colOff>
      <xdr:row>15</xdr:row>
      <xdr:rowOff>39453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47625</xdr:colOff>
      <xdr:row>15</xdr:row>
      <xdr:rowOff>114300</xdr:rowOff>
    </xdr:from>
    <xdr:to>
      <xdr:col>20</xdr:col>
      <xdr:colOff>600075</xdr:colOff>
      <xdr:row>28</xdr:row>
      <xdr:rowOff>142875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142876</xdr:rowOff>
    </xdr:from>
    <xdr:to>
      <xdr:col>20</xdr:col>
      <xdr:colOff>571499</xdr:colOff>
      <xdr:row>14</xdr:row>
      <xdr:rowOff>182328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57150</xdr:rowOff>
    </xdr:from>
    <xdr:to>
      <xdr:col>20</xdr:col>
      <xdr:colOff>581025</xdr:colOff>
      <xdr:row>28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114300</xdr:colOff>
      <xdr:row>15</xdr:row>
      <xdr:rowOff>76200</xdr:rowOff>
    </xdr:from>
    <xdr:to>
      <xdr:col>20</xdr:col>
      <xdr:colOff>609600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123825</xdr:colOff>
      <xdr:row>1</xdr:row>
      <xdr:rowOff>209550</xdr:rowOff>
    </xdr:from>
    <xdr:to>
      <xdr:col>20</xdr:col>
      <xdr:colOff>609600</xdr:colOff>
      <xdr:row>14</xdr:row>
      <xdr:rowOff>249002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107949</xdr:colOff>
      <xdr:row>1</xdr:row>
      <xdr:rowOff>133351</xdr:rowOff>
    </xdr:from>
    <xdr:to>
      <xdr:col>20</xdr:col>
      <xdr:colOff>593724</xdr:colOff>
      <xdr:row>14</xdr:row>
      <xdr:rowOff>172803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B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76200</xdr:rowOff>
    </xdr:from>
    <xdr:to>
      <xdr:col>20</xdr:col>
      <xdr:colOff>590550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B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57150</xdr:colOff>
      <xdr:row>15</xdr:row>
      <xdr:rowOff>104775</xdr:rowOff>
    </xdr:from>
    <xdr:to>
      <xdr:col>20</xdr:col>
      <xdr:colOff>552450</xdr:colOff>
      <xdr:row>28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57150</xdr:colOff>
      <xdr:row>2</xdr:row>
      <xdr:rowOff>38100</xdr:rowOff>
    </xdr:from>
    <xdr:to>
      <xdr:col>20</xdr:col>
      <xdr:colOff>542925</xdr:colOff>
      <xdr:row>15</xdr:row>
      <xdr:rowOff>48977</xdr:rowOff>
    </xdr:to>
    <xdr:graphicFrame macro="">
      <xdr:nvGraphicFramePr>
        <xdr:cNvPr id="14" name="Chart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257176</xdr:rowOff>
    </xdr:from>
    <xdr:to>
      <xdr:col>20</xdr:col>
      <xdr:colOff>581024</xdr:colOff>
      <xdr:row>15</xdr:row>
      <xdr:rowOff>58503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152400</xdr:rowOff>
    </xdr:from>
    <xdr:to>
      <xdr:col>20</xdr:col>
      <xdr:colOff>581025</xdr:colOff>
      <xdr:row>28</xdr:row>
      <xdr:rowOff>180975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0D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200026</xdr:rowOff>
    </xdr:from>
    <xdr:to>
      <xdr:col>20</xdr:col>
      <xdr:colOff>561974</xdr:colOff>
      <xdr:row>15</xdr:row>
      <xdr:rowOff>39453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E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85725</xdr:rowOff>
    </xdr:from>
    <xdr:to>
      <xdr:col>20</xdr:col>
      <xdr:colOff>571500</xdr:colOff>
      <xdr:row>28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E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180976</xdr:rowOff>
    </xdr:from>
    <xdr:to>
      <xdr:col>20</xdr:col>
      <xdr:colOff>590549</xdr:colOff>
      <xdr:row>15</xdr:row>
      <xdr:rowOff>29928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123825</xdr:rowOff>
    </xdr:from>
    <xdr:to>
      <xdr:col>20</xdr:col>
      <xdr:colOff>590550</xdr:colOff>
      <xdr:row>28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47625</xdr:rowOff>
    </xdr:from>
    <xdr:to>
      <xdr:col>20</xdr:col>
      <xdr:colOff>600075</xdr:colOff>
      <xdr:row>28</xdr:row>
      <xdr:rowOff>76200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19050</xdr:rowOff>
    </xdr:from>
    <xdr:to>
      <xdr:col>20</xdr:col>
      <xdr:colOff>600075</xdr:colOff>
      <xdr:row>28</xdr:row>
      <xdr:rowOff>47625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38100</xdr:rowOff>
    </xdr:from>
    <xdr:to>
      <xdr:col>20</xdr:col>
      <xdr:colOff>600075</xdr:colOff>
      <xdr:row>28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66674</xdr:colOff>
      <xdr:row>1</xdr:row>
      <xdr:rowOff>180976</xdr:rowOff>
    </xdr:from>
    <xdr:to>
      <xdr:col>20</xdr:col>
      <xdr:colOff>552449</xdr:colOff>
      <xdr:row>15</xdr:row>
      <xdr:rowOff>39453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02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66675</xdr:colOff>
      <xdr:row>15</xdr:row>
      <xdr:rowOff>85725</xdr:rowOff>
    </xdr:from>
    <xdr:to>
      <xdr:col>20</xdr:col>
      <xdr:colOff>561975</xdr:colOff>
      <xdr:row>28</xdr:row>
      <xdr:rowOff>114300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02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0</xdr:rowOff>
    </xdr:from>
    <xdr:to>
      <xdr:col>20</xdr:col>
      <xdr:colOff>600075</xdr:colOff>
      <xdr:row>28</xdr:row>
      <xdr:rowOff>28575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57150</xdr:rowOff>
    </xdr:from>
    <xdr:to>
      <xdr:col>20</xdr:col>
      <xdr:colOff>600075</xdr:colOff>
      <xdr:row>28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209551</xdr:rowOff>
    </xdr:from>
    <xdr:to>
      <xdr:col>20</xdr:col>
      <xdr:colOff>590549</xdr:colOff>
      <xdr:row>14</xdr:row>
      <xdr:rowOff>249003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38100</xdr:rowOff>
    </xdr:from>
    <xdr:to>
      <xdr:col>20</xdr:col>
      <xdr:colOff>590550</xdr:colOff>
      <xdr:row>28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2</xdr:row>
      <xdr:rowOff>19051</xdr:rowOff>
    </xdr:from>
    <xdr:to>
      <xdr:col>20</xdr:col>
      <xdr:colOff>561974</xdr:colOff>
      <xdr:row>15</xdr:row>
      <xdr:rowOff>77553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66675</xdr:colOff>
      <xdr:row>15</xdr:row>
      <xdr:rowOff>133350</xdr:rowOff>
    </xdr:from>
    <xdr:to>
      <xdr:col>20</xdr:col>
      <xdr:colOff>561975</xdr:colOff>
      <xdr:row>28</xdr:row>
      <xdr:rowOff>152400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180976</xdr:rowOff>
    </xdr:from>
    <xdr:to>
      <xdr:col>20</xdr:col>
      <xdr:colOff>590549</xdr:colOff>
      <xdr:row>15</xdr:row>
      <xdr:rowOff>29928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66675</xdr:rowOff>
    </xdr:from>
    <xdr:to>
      <xdr:col>20</xdr:col>
      <xdr:colOff>600075</xdr:colOff>
      <xdr:row>28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257176</xdr:rowOff>
    </xdr:from>
    <xdr:to>
      <xdr:col>20</xdr:col>
      <xdr:colOff>571499</xdr:colOff>
      <xdr:row>15</xdr:row>
      <xdr:rowOff>1353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76200</xdr:rowOff>
    </xdr:from>
    <xdr:to>
      <xdr:col>20</xdr:col>
      <xdr:colOff>581025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190501</xdr:rowOff>
    </xdr:from>
    <xdr:to>
      <xdr:col>20</xdr:col>
      <xdr:colOff>590549</xdr:colOff>
      <xdr:row>15</xdr:row>
      <xdr:rowOff>39453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247651</xdr:rowOff>
    </xdr:from>
    <xdr:to>
      <xdr:col>20</xdr:col>
      <xdr:colOff>600074</xdr:colOff>
      <xdr:row>14</xdr:row>
      <xdr:rowOff>287103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85725</xdr:rowOff>
    </xdr:from>
    <xdr:to>
      <xdr:col>20</xdr:col>
      <xdr:colOff>609600</xdr:colOff>
      <xdr:row>28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219076</xdr:rowOff>
    </xdr:from>
    <xdr:to>
      <xdr:col>20</xdr:col>
      <xdr:colOff>561974</xdr:colOff>
      <xdr:row>15</xdr:row>
      <xdr:rowOff>68028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B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66675</xdr:colOff>
      <xdr:row>15</xdr:row>
      <xdr:rowOff>114300</xdr:rowOff>
    </xdr:from>
    <xdr:to>
      <xdr:col>20</xdr:col>
      <xdr:colOff>561975</xdr:colOff>
      <xdr:row>28</xdr:row>
      <xdr:rowOff>142875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B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66675</xdr:rowOff>
    </xdr:from>
    <xdr:to>
      <xdr:col>20</xdr:col>
      <xdr:colOff>590550</xdr:colOff>
      <xdr:row>28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57149</xdr:colOff>
      <xdr:row>1</xdr:row>
      <xdr:rowOff>104776</xdr:rowOff>
    </xdr:from>
    <xdr:to>
      <xdr:col>20</xdr:col>
      <xdr:colOff>542924</xdr:colOff>
      <xdr:row>14</xdr:row>
      <xdr:rowOff>144228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0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C32EA2B-0614-498A-8BE2-B8920F8DC8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66675</xdr:rowOff>
    </xdr:from>
    <xdr:to>
      <xdr:col>20</xdr:col>
      <xdr:colOff>590550</xdr:colOff>
      <xdr:row>28</xdr:row>
      <xdr:rowOff>95250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1D379954-A390-442E-A5A5-C6F93C68A30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2FE510AC-77EF-4921-A8CC-37CD702264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161926</xdr:rowOff>
    </xdr:from>
    <xdr:to>
      <xdr:col>20</xdr:col>
      <xdr:colOff>609599</xdr:colOff>
      <xdr:row>15</xdr:row>
      <xdr:rowOff>10878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57150</xdr:rowOff>
    </xdr:from>
    <xdr:to>
      <xdr:col>20</xdr:col>
      <xdr:colOff>600075</xdr:colOff>
      <xdr:row>28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2</xdr:row>
      <xdr:rowOff>19051</xdr:rowOff>
    </xdr:from>
    <xdr:to>
      <xdr:col>20</xdr:col>
      <xdr:colOff>609599</xdr:colOff>
      <xdr:row>15</xdr:row>
      <xdr:rowOff>58503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1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114300</xdr:rowOff>
    </xdr:from>
    <xdr:to>
      <xdr:col>20</xdr:col>
      <xdr:colOff>609600</xdr:colOff>
      <xdr:row>28</xdr:row>
      <xdr:rowOff>142875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1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133349</xdr:colOff>
      <xdr:row>1</xdr:row>
      <xdr:rowOff>190501</xdr:rowOff>
    </xdr:from>
    <xdr:to>
      <xdr:col>20</xdr:col>
      <xdr:colOff>619124</xdr:colOff>
      <xdr:row>15</xdr:row>
      <xdr:rowOff>39453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1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123825</xdr:colOff>
      <xdr:row>15</xdr:row>
      <xdr:rowOff>95250</xdr:rowOff>
    </xdr:from>
    <xdr:to>
      <xdr:col>20</xdr:col>
      <xdr:colOff>619125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1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219076</xdr:rowOff>
    </xdr:from>
    <xdr:to>
      <xdr:col>20</xdr:col>
      <xdr:colOff>600074</xdr:colOff>
      <xdr:row>15</xdr:row>
      <xdr:rowOff>68028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104775</xdr:rowOff>
    </xdr:from>
    <xdr:to>
      <xdr:col>20</xdr:col>
      <xdr:colOff>609600</xdr:colOff>
      <xdr:row>28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171451</xdr:rowOff>
    </xdr:from>
    <xdr:to>
      <xdr:col>20</xdr:col>
      <xdr:colOff>600074</xdr:colOff>
      <xdr:row>15</xdr:row>
      <xdr:rowOff>20403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1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66675</xdr:rowOff>
    </xdr:from>
    <xdr:to>
      <xdr:col>20</xdr:col>
      <xdr:colOff>600075</xdr:colOff>
      <xdr:row>28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21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209551</xdr:rowOff>
    </xdr:from>
    <xdr:to>
      <xdr:col>20</xdr:col>
      <xdr:colOff>561974</xdr:colOff>
      <xdr:row>15</xdr:row>
      <xdr:rowOff>58503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209551</xdr:rowOff>
    </xdr:from>
    <xdr:to>
      <xdr:col>20</xdr:col>
      <xdr:colOff>561974</xdr:colOff>
      <xdr:row>15</xdr:row>
      <xdr:rowOff>58503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06D2CA7-56AA-4C87-BBB4-2902C399E55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7F981396-5227-4054-84D5-DA854F77E6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200026</xdr:rowOff>
    </xdr:from>
    <xdr:to>
      <xdr:col>20</xdr:col>
      <xdr:colOff>571499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3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95250</xdr:rowOff>
    </xdr:from>
    <xdr:to>
      <xdr:col>20</xdr:col>
      <xdr:colOff>590550</xdr:colOff>
      <xdr:row>28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23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200026</xdr:rowOff>
    </xdr:from>
    <xdr:to>
      <xdr:col>20</xdr:col>
      <xdr:colOff>609599</xdr:colOff>
      <xdr:row>15</xdr:row>
      <xdr:rowOff>48978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85725</xdr:rowOff>
    </xdr:from>
    <xdr:to>
      <xdr:col>20</xdr:col>
      <xdr:colOff>609600</xdr:colOff>
      <xdr:row>28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171451</xdr:rowOff>
    </xdr:from>
    <xdr:to>
      <xdr:col>20</xdr:col>
      <xdr:colOff>571499</xdr:colOff>
      <xdr:row>15</xdr:row>
      <xdr:rowOff>20403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0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200026</xdr:rowOff>
    </xdr:from>
    <xdr:to>
      <xdr:col>20</xdr:col>
      <xdr:colOff>571499</xdr:colOff>
      <xdr:row>15</xdr:row>
      <xdr:rowOff>48978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85725</xdr:rowOff>
    </xdr:from>
    <xdr:to>
      <xdr:col>20</xdr:col>
      <xdr:colOff>571500</xdr:colOff>
      <xdr:row>28</xdr:row>
      <xdr:rowOff>114300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171451</xdr:rowOff>
    </xdr:from>
    <xdr:to>
      <xdr:col>20</xdr:col>
      <xdr:colOff>581024</xdr:colOff>
      <xdr:row>15</xdr:row>
      <xdr:rowOff>20403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57150</xdr:rowOff>
    </xdr:from>
    <xdr:to>
      <xdr:col>20</xdr:col>
      <xdr:colOff>600075</xdr:colOff>
      <xdr:row>28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200026</xdr:rowOff>
    </xdr:from>
    <xdr:to>
      <xdr:col>20</xdr:col>
      <xdr:colOff>561974</xdr:colOff>
      <xdr:row>15</xdr:row>
      <xdr:rowOff>48978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66675</xdr:colOff>
      <xdr:row>15</xdr:row>
      <xdr:rowOff>104775</xdr:rowOff>
    </xdr:from>
    <xdr:to>
      <xdr:col>20</xdr:col>
      <xdr:colOff>561975</xdr:colOff>
      <xdr:row>28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209551</xdr:rowOff>
    </xdr:from>
    <xdr:to>
      <xdr:col>20</xdr:col>
      <xdr:colOff>561974</xdr:colOff>
      <xdr:row>15</xdr:row>
      <xdr:rowOff>58503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114300</xdr:rowOff>
    </xdr:from>
    <xdr:to>
      <xdr:col>20</xdr:col>
      <xdr:colOff>571500</xdr:colOff>
      <xdr:row>28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2</xdr:row>
      <xdr:rowOff>9526</xdr:rowOff>
    </xdr:from>
    <xdr:to>
      <xdr:col>20</xdr:col>
      <xdr:colOff>561974</xdr:colOff>
      <xdr:row>15</xdr:row>
      <xdr:rowOff>29928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66675</xdr:rowOff>
    </xdr:from>
    <xdr:to>
      <xdr:col>20</xdr:col>
      <xdr:colOff>571500</xdr:colOff>
      <xdr:row>28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209551</xdr:rowOff>
    </xdr:from>
    <xdr:to>
      <xdr:col>20</xdr:col>
      <xdr:colOff>581024</xdr:colOff>
      <xdr:row>15</xdr:row>
      <xdr:rowOff>58503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2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114300</xdr:rowOff>
    </xdr:from>
    <xdr:to>
      <xdr:col>20</xdr:col>
      <xdr:colOff>590550</xdr:colOff>
      <xdr:row>28</xdr:row>
      <xdr:rowOff>142875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2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200026</xdr:rowOff>
    </xdr:from>
    <xdr:to>
      <xdr:col>20</xdr:col>
      <xdr:colOff>609599</xdr:colOff>
      <xdr:row>15</xdr:row>
      <xdr:rowOff>48978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C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C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219076</xdr:rowOff>
    </xdr:from>
    <xdr:to>
      <xdr:col>20</xdr:col>
      <xdr:colOff>561974</xdr:colOff>
      <xdr:row>15</xdr:row>
      <xdr:rowOff>68028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D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114300</xdr:rowOff>
    </xdr:from>
    <xdr:to>
      <xdr:col>20</xdr:col>
      <xdr:colOff>581025</xdr:colOff>
      <xdr:row>28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D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133349</xdr:colOff>
      <xdr:row>1</xdr:row>
      <xdr:rowOff>171451</xdr:rowOff>
    </xdr:from>
    <xdr:to>
      <xdr:col>20</xdr:col>
      <xdr:colOff>619124</xdr:colOff>
      <xdr:row>15</xdr:row>
      <xdr:rowOff>20403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123825</xdr:colOff>
      <xdr:row>15</xdr:row>
      <xdr:rowOff>66675</xdr:rowOff>
    </xdr:from>
    <xdr:to>
      <xdr:col>20</xdr:col>
      <xdr:colOff>619125</xdr:colOff>
      <xdr:row>28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2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209551</xdr:rowOff>
    </xdr:from>
    <xdr:to>
      <xdr:col>20</xdr:col>
      <xdr:colOff>590549</xdr:colOff>
      <xdr:row>14</xdr:row>
      <xdr:rowOff>249003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47625</xdr:rowOff>
    </xdr:from>
    <xdr:to>
      <xdr:col>20</xdr:col>
      <xdr:colOff>590550</xdr:colOff>
      <xdr:row>28</xdr:row>
      <xdr:rowOff>76200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200026</xdr:rowOff>
    </xdr:from>
    <xdr:to>
      <xdr:col>20</xdr:col>
      <xdr:colOff>600074</xdr:colOff>
      <xdr:row>15</xdr:row>
      <xdr:rowOff>48978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2F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95250</xdr:rowOff>
    </xdr:from>
    <xdr:to>
      <xdr:col>20</xdr:col>
      <xdr:colOff>600075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2F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209551</xdr:rowOff>
    </xdr:from>
    <xdr:to>
      <xdr:col>20</xdr:col>
      <xdr:colOff>590549</xdr:colOff>
      <xdr:row>15</xdr:row>
      <xdr:rowOff>58503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0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104775</xdr:rowOff>
    </xdr:from>
    <xdr:to>
      <xdr:col>20</xdr:col>
      <xdr:colOff>600075</xdr:colOff>
      <xdr:row>28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0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76199</xdr:colOff>
      <xdr:row>1</xdr:row>
      <xdr:rowOff>209551</xdr:rowOff>
    </xdr:from>
    <xdr:to>
      <xdr:col>20</xdr:col>
      <xdr:colOff>561974</xdr:colOff>
      <xdr:row>15</xdr:row>
      <xdr:rowOff>58503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104775</xdr:rowOff>
    </xdr:from>
    <xdr:to>
      <xdr:col>20</xdr:col>
      <xdr:colOff>571500</xdr:colOff>
      <xdr:row>28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209551</xdr:rowOff>
    </xdr:from>
    <xdr:to>
      <xdr:col>20</xdr:col>
      <xdr:colOff>590549</xdr:colOff>
      <xdr:row>15</xdr:row>
      <xdr:rowOff>58503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95250</xdr:rowOff>
    </xdr:from>
    <xdr:to>
      <xdr:col>20</xdr:col>
      <xdr:colOff>600075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171451</xdr:rowOff>
    </xdr:from>
    <xdr:to>
      <xdr:col>20</xdr:col>
      <xdr:colOff>571499</xdr:colOff>
      <xdr:row>15</xdr:row>
      <xdr:rowOff>20403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76200</xdr:rowOff>
    </xdr:from>
    <xdr:to>
      <xdr:col>20</xdr:col>
      <xdr:colOff>581025</xdr:colOff>
      <xdr:row>28</xdr:row>
      <xdr:rowOff>104775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200026</xdr:rowOff>
    </xdr:from>
    <xdr:to>
      <xdr:col>20</xdr:col>
      <xdr:colOff>581024</xdr:colOff>
      <xdr:row>15</xdr:row>
      <xdr:rowOff>48978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104775</xdr:rowOff>
    </xdr:from>
    <xdr:to>
      <xdr:col>20</xdr:col>
      <xdr:colOff>590550</xdr:colOff>
      <xdr:row>28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2</xdr:row>
      <xdr:rowOff>1</xdr:rowOff>
    </xdr:from>
    <xdr:to>
      <xdr:col>20</xdr:col>
      <xdr:colOff>581024</xdr:colOff>
      <xdr:row>15</xdr:row>
      <xdr:rowOff>39453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5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5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200026</xdr:rowOff>
    </xdr:from>
    <xdr:to>
      <xdr:col>20</xdr:col>
      <xdr:colOff>600074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104775</xdr:rowOff>
    </xdr:from>
    <xdr:to>
      <xdr:col>20</xdr:col>
      <xdr:colOff>609600</xdr:colOff>
      <xdr:row>28</xdr:row>
      <xdr:rowOff>133350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3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200026</xdr:rowOff>
    </xdr:from>
    <xdr:to>
      <xdr:col>20</xdr:col>
      <xdr:colOff>600074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7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37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209551</xdr:rowOff>
    </xdr:from>
    <xdr:to>
      <xdr:col>20</xdr:col>
      <xdr:colOff>600074</xdr:colOff>
      <xdr:row>15</xdr:row>
      <xdr:rowOff>58503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104775</xdr:rowOff>
    </xdr:from>
    <xdr:to>
      <xdr:col>20</xdr:col>
      <xdr:colOff>609600</xdr:colOff>
      <xdr:row>28</xdr:row>
      <xdr:rowOff>133350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247651</xdr:rowOff>
    </xdr:from>
    <xdr:to>
      <xdr:col>20</xdr:col>
      <xdr:colOff>600074</xdr:colOff>
      <xdr:row>15</xdr:row>
      <xdr:rowOff>20403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57150</xdr:rowOff>
    </xdr:from>
    <xdr:to>
      <xdr:col>20</xdr:col>
      <xdr:colOff>600075</xdr:colOff>
      <xdr:row>28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219076</xdr:rowOff>
    </xdr:from>
    <xdr:to>
      <xdr:col>20</xdr:col>
      <xdr:colOff>571499</xdr:colOff>
      <xdr:row>15</xdr:row>
      <xdr:rowOff>68028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9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114300</xdr:rowOff>
    </xdr:from>
    <xdr:to>
      <xdr:col>20</xdr:col>
      <xdr:colOff>571500</xdr:colOff>
      <xdr:row>28</xdr:row>
      <xdr:rowOff>142875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9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190501</xdr:rowOff>
    </xdr:from>
    <xdr:to>
      <xdr:col>20</xdr:col>
      <xdr:colOff>590549</xdr:colOff>
      <xdr:row>15</xdr:row>
      <xdr:rowOff>39453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3A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95250</xdr:rowOff>
    </xdr:from>
    <xdr:to>
      <xdr:col>20</xdr:col>
      <xdr:colOff>600075</xdr:colOff>
      <xdr:row>28</xdr:row>
      <xdr:rowOff>123825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3A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200026</xdr:rowOff>
    </xdr:from>
    <xdr:to>
      <xdr:col>20</xdr:col>
      <xdr:colOff>600074</xdr:colOff>
      <xdr:row>15</xdr:row>
      <xdr:rowOff>48978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3B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104775</xdr:rowOff>
    </xdr:from>
    <xdr:to>
      <xdr:col>20</xdr:col>
      <xdr:colOff>600075</xdr:colOff>
      <xdr:row>28</xdr:row>
      <xdr:rowOff>133350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3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209551</xdr:rowOff>
    </xdr:from>
    <xdr:to>
      <xdr:col>20</xdr:col>
      <xdr:colOff>581024</xdr:colOff>
      <xdr:row>15</xdr:row>
      <xdr:rowOff>58503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3C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114300</xdr:rowOff>
    </xdr:from>
    <xdr:to>
      <xdr:col>20</xdr:col>
      <xdr:colOff>581025</xdr:colOff>
      <xdr:row>28</xdr:row>
      <xdr:rowOff>123825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3C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228601</xdr:rowOff>
    </xdr:from>
    <xdr:to>
      <xdr:col>20</xdr:col>
      <xdr:colOff>581024</xdr:colOff>
      <xdr:row>15</xdr:row>
      <xdr:rowOff>77553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E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114300</xdr:rowOff>
    </xdr:from>
    <xdr:to>
      <xdr:col>20</xdr:col>
      <xdr:colOff>590550</xdr:colOff>
      <xdr:row>28</xdr:row>
      <xdr:rowOff>142875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3E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200026</xdr:rowOff>
    </xdr:from>
    <xdr:to>
      <xdr:col>20</xdr:col>
      <xdr:colOff>581024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3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85725</xdr:rowOff>
    </xdr:from>
    <xdr:to>
      <xdr:col>20</xdr:col>
      <xdr:colOff>581025</xdr:colOff>
      <xdr:row>28</xdr:row>
      <xdr:rowOff>114300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3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171451</xdr:rowOff>
    </xdr:from>
    <xdr:to>
      <xdr:col>20</xdr:col>
      <xdr:colOff>581024</xdr:colOff>
      <xdr:row>15</xdr:row>
      <xdr:rowOff>20403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40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76200</xdr:rowOff>
    </xdr:from>
    <xdr:to>
      <xdr:col>20</xdr:col>
      <xdr:colOff>581025</xdr:colOff>
      <xdr:row>28</xdr:row>
      <xdr:rowOff>104775</xdr:rowOff>
    </xdr:to>
    <xdr:graphicFrame macro="">
      <xdr:nvGraphicFramePr>
        <xdr:cNvPr id="11" name="Chart 10">
          <a:extLst>
            <a:ext uri="{FF2B5EF4-FFF2-40B4-BE49-F238E27FC236}">
              <a16:creationId xmlns:a16="http://schemas.microsoft.com/office/drawing/2014/main" id="{00000000-0008-0000-40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266701</xdr:rowOff>
    </xdr:from>
    <xdr:to>
      <xdr:col>20</xdr:col>
      <xdr:colOff>590549</xdr:colOff>
      <xdr:row>15</xdr:row>
      <xdr:rowOff>10878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41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104775</xdr:rowOff>
    </xdr:from>
    <xdr:to>
      <xdr:col>20</xdr:col>
      <xdr:colOff>581025</xdr:colOff>
      <xdr:row>27</xdr:row>
      <xdr:rowOff>133350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41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180976</xdr:rowOff>
    </xdr:from>
    <xdr:to>
      <xdr:col>20</xdr:col>
      <xdr:colOff>590549</xdr:colOff>
      <xdr:row>15</xdr:row>
      <xdr:rowOff>29928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42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66675</xdr:rowOff>
    </xdr:from>
    <xdr:to>
      <xdr:col>20</xdr:col>
      <xdr:colOff>590550</xdr:colOff>
      <xdr:row>28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2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161926</xdr:rowOff>
    </xdr:from>
    <xdr:to>
      <xdr:col>20</xdr:col>
      <xdr:colOff>581024</xdr:colOff>
      <xdr:row>15</xdr:row>
      <xdr:rowOff>10878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0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66675</xdr:rowOff>
    </xdr:from>
    <xdr:to>
      <xdr:col>20</xdr:col>
      <xdr:colOff>581025</xdr:colOff>
      <xdr:row>28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0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161926</xdr:rowOff>
    </xdr:from>
    <xdr:to>
      <xdr:col>20</xdr:col>
      <xdr:colOff>571499</xdr:colOff>
      <xdr:row>15</xdr:row>
      <xdr:rowOff>10878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43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66675</xdr:colOff>
      <xdr:row>15</xdr:row>
      <xdr:rowOff>57150</xdr:rowOff>
    </xdr:from>
    <xdr:to>
      <xdr:col>20</xdr:col>
      <xdr:colOff>561975</xdr:colOff>
      <xdr:row>28</xdr:row>
      <xdr:rowOff>85725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43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30480</xdr:colOff>
      <xdr:row>2</xdr:row>
      <xdr:rowOff>167640</xdr:rowOff>
    </xdr:from>
    <xdr:to>
      <xdr:col>20</xdr:col>
      <xdr:colOff>548640</xdr:colOff>
      <xdr:row>15</xdr:row>
      <xdr:rowOff>121920</xdr:rowOff>
    </xdr:to>
    <xdr:graphicFrame macro="">
      <xdr:nvGraphicFramePr>
        <xdr:cNvPr id="12" name="Chart 11">
          <a:extLst>
            <a:ext uri="{FF2B5EF4-FFF2-40B4-BE49-F238E27FC236}">
              <a16:creationId xmlns:a16="http://schemas.microsoft.com/office/drawing/2014/main" id="{00000000-0008-0000-44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182880</xdr:colOff>
      <xdr:row>16</xdr:row>
      <xdr:rowOff>160020</xdr:rowOff>
    </xdr:from>
    <xdr:to>
      <xdr:col>20</xdr:col>
      <xdr:colOff>495300</xdr:colOff>
      <xdr:row>27</xdr:row>
      <xdr:rowOff>129540</xdr:rowOff>
    </xdr:to>
    <xdr:graphicFrame macro="">
      <xdr:nvGraphicFramePr>
        <xdr:cNvPr id="13" name="Chart 12">
          <a:extLst>
            <a:ext uri="{FF2B5EF4-FFF2-40B4-BE49-F238E27FC236}">
              <a16:creationId xmlns:a16="http://schemas.microsoft.com/office/drawing/2014/main" id="{00000000-0008-0000-44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209551</xdr:rowOff>
    </xdr:from>
    <xdr:to>
      <xdr:col>20</xdr:col>
      <xdr:colOff>571499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45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5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200026</xdr:rowOff>
    </xdr:from>
    <xdr:to>
      <xdr:col>20</xdr:col>
      <xdr:colOff>571499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46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6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152401</xdr:rowOff>
    </xdr:from>
    <xdr:to>
      <xdr:col>20</xdr:col>
      <xdr:colOff>600074</xdr:colOff>
      <xdr:row>15</xdr:row>
      <xdr:rowOff>1353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00000000-0008-0000-4700-000004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38100</xdr:rowOff>
    </xdr:from>
    <xdr:to>
      <xdr:col>20</xdr:col>
      <xdr:colOff>600075</xdr:colOff>
      <xdr:row>28</xdr:row>
      <xdr:rowOff>66675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00000000-0008-0000-4700-000005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190501</xdr:rowOff>
    </xdr:from>
    <xdr:to>
      <xdr:col>20</xdr:col>
      <xdr:colOff>581024</xdr:colOff>
      <xdr:row>15</xdr:row>
      <xdr:rowOff>29928</xdr:rowOff>
    </xdr:to>
    <xdr:graphicFrame macro="">
      <xdr:nvGraphicFramePr>
        <xdr:cNvPr id="16" name="Chart 15">
          <a:extLst>
            <a:ext uri="{FF2B5EF4-FFF2-40B4-BE49-F238E27FC236}">
              <a16:creationId xmlns:a16="http://schemas.microsoft.com/office/drawing/2014/main" id="{00000000-0008-0000-48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66675</xdr:rowOff>
    </xdr:from>
    <xdr:to>
      <xdr:col>20</xdr:col>
      <xdr:colOff>581025</xdr:colOff>
      <xdr:row>28</xdr:row>
      <xdr:rowOff>95250</xdr:rowOff>
    </xdr:to>
    <xdr:graphicFrame macro="">
      <xdr:nvGraphicFramePr>
        <xdr:cNvPr id="17" name="Chart 16">
          <a:extLst>
            <a:ext uri="{FF2B5EF4-FFF2-40B4-BE49-F238E27FC236}">
              <a16:creationId xmlns:a16="http://schemas.microsoft.com/office/drawing/2014/main" id="{00000000-0008-0000-48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171451</xdr:rowOff>
    </xdr:from>
    <xdr:to>
      <xdr:col>20</xdr:col>
      <xdr:colOff>590549</xdr:colOff>
      <xdr:row>15</xdr:row>
      <xdr:rowOff>20403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49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66675</xdr:rowOff>
    </xdr:from>
    <xdr:to>
      <xdr:col>20</xdr:col>
      <xdr:colOff>590550</xdr:colOff>
      <xdr:row>28</xdr:row>
      <xdr:rowOff>95250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9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190501</xdr:rowOff>
    </xdr:from>
    <xdr:to>
      <xdr:col>20</xdr:col>
      <xdr:colOff>609599</xdr:colOff>
      <xdr:row>15</xdr:row>
      <xdr:rowOff>39453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4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190501</xdr:rowOff>
    </xdr:from>
    <xdr:to>
      <xdr:col>20</xdr:col>
      <xdr:colOff>609599</xdr:colOff>
      <xdr:row>15</xdr:row>
      <xdr:rowOff>39453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A0BBA900-6876-4952-880A-C8CC3BEBB2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F40B10E-F851-419D-A2FE-FE25D1D903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123824</xdr:colOff>
      <xdr:row>1</xdr:row>
      <xdr:rowOff>190501</xdr:rowOff>
    </xdr:from>
    <xdr:to>
      <xdr:col>20</xdr:col>
      <xdr:colOff>609599</xdr:colOff>
      <xdr:row>15</xdr:row>
      <xdr:rowOff>39453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BFC7D0E8-06BD-40BF-B611-C15644FFD7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114300</xdr:colOff>
      <xdr:row>15</xdr:row>
      <xdr:rowOff>95250</xdr:rowOff>
    </xdr:from>
    <xdr:to>
      <xdr:col>20</xdr:col>
      <xdr:colOff>609600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4AF13B02-7E75-43D8-8E8B-BDC3902B49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66674</xdr:colOff>
      <xdr:row>1</xdr:row>
      <xdr:rowOff>123826</xdr:rowOff>
    </xdr:from>
    <xdr:to>
      <xdr:col>20</xdr:col>
      <xdr:colOff>552449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19050</xdr:rowOff>
    </xdr:from>
    <xdr:to>
      <xdr:col>20</xdr:col>
      <xdr:colOff>571500</xdr:colOff>
      <xdr:row>28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190501</xdr:rowOff>
    </xdr:from>
    <xdr:to>
      <xdr:col>20</xdr:col>
      <xdr:colOff>600074</xdr:colOff>
      <xdr:row>15</xdr:row>
      <xdr:rowOff>39453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4B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85725</xdr:rowOff>
    </xdr:from>
    <xdr:to>
      <xdr:col>20</xdr:col>
      <xdr:colOff>600075</xdr:colOff>
      <xdr:row>28</xdr:row>
      <xdr:rowOff>114300</xdr:rowOff>
    </xdr:to>
    <xdr:graphicFrame macro="">
      <xdr:nvGraphicFramePr>
        <xdr:cNvPr id="10" name="Chart 9">
          <a:extLst>
            <a:ext uri="{FF2B5EF4-FFF2-40B4-BE49-F238E27FC236}">
              <a16:creationId xmlns:a16="http://schemas.microsoft.com/office/drawing/2014/main" id="{00000000-0008-0000-4B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209551</xdr:rowOff>
    </xdr:from>
    <xdr:to>
      <xdr:col>20</xdr:col>
      <xdr:colOff>571499</xdr:colOff>
      <xdr:row>15</xdr:row>
      <xdr:rowOff>58503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C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114300</xdr:rowOff>
    </xdr:from>
    <xdr:to>
      <xdr:col>20</xdr:col>
      <xdr:colOff>571500</xdr:colOff>
      <xdr:row>28</xdr:row>
      <xdr:rowOff>142875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4C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85724</xdr:colOff>
      <xdr:row>1</xdr:row>
      <xdr:rowOff>200026</xdr:rowOff>
    </xdr:from>
    <xdr:to>
      <xdr:col>20</xdr:col>
      <xdr:colOff>571499</xdr:colOff>
      <xdr:row>15</xdr:row>
      <xdr:rowOff>48978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95250</xdr:colOff>
      <xdr:row>15</xdr:row>
      <xdr:rowOff>104775</xdr:rowOff>
    </xdr:from>
    <xdr:to>
      <xdr:col>20</xdr:col>
      <xdr:colOff>590550</xdr:colOff>
      <xdr:row>28</xdr:row>
      <xdr:rowOff>133350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114299</xdr:colOff>
      <xdr:row>1</xdr:row>
      <xdr:rowOff>190501</xdr:rowOff>
    </xdr:from>
    <xdr:to>
      <xdr:col>20</xdr:col>
      <xdr:colOff>600074</xdr:colOff>
      <xdr:row>15</xdr:row>
      <xdr:rowOff>39453</xdr:rowOff>
    </xdr:to>
    <xdr:graphicFrame macro="">
      <xdr:nvGraphicFramePr>
        <xdr:cNvPr id="8" name="Chart 7">
          <a:extLst>
            <a:ext uri="{FF2B5EF4-FFF2-40B4-BE49-F238E27FC236}">
              <a16:creationId xmlns:a16="http://schemas.microsoft.com/office/drawing/2014/main" id="{00000000-0008-0000-4E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95250</xdr:rowOff>
    </xdr:from>
    <xdr:to>
      <xdr:col>20</xdr:col>
      <xdr:colOff>600075</xdr:colOff>
      <xdr:row>28</xdr:row>
      <xdr:rowOff>123825</xdr:rowOff>
    </xdr:to>
    <xdr:graphicFrame macro="">
      <xdr:nvGraphicFramePr>
        <xdr:cNvPr id="9" name="Chart 8">
          <a:extLst>
            <a:ext uri="{FF2B5EF4-FFF2-40B4-BE49-F238E27FC236}">
              <a16:creationId xmlns:a16="http://schemas.microsoft.com/office/drawing/2014/main" id="{00000000-0008-0000-4E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95249</xdr:colOff>
      <xdr:row>1</xdr:row>
      <xdr:rowOff>190501</xdr:rowOff>
    </xdr:from>
    <xdr:to>
      <xdr:col>20</xdr:col>
      <xdr:colOff>581024</xdr:colOff>
      <xdr:row>15</xdr:row>
      <xdr:rowOff>39453</xdr:rowOff>
    </xdr:to>
    <xdr:graphicFrame macro="">
      <xdr:nvGraphicFramePr>
        <xdr:cNvPr id="6" name="Chart 5">
          <a:extLst>
            <a:ext uri="{FF2B5EF4-FFF2-40B4-BE49-F238E27FC236}">
              <a16:creationId xmlns:a16="http://schemas.microsoft.com/office/drawing/2014/main" id="{00000000-0008-0000-4F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104775</xdr:colOff>
      <xdr:row>15</xdr:row>
      <xdr:rowOff>104775</xdr:rowOff>
    </xdr:from>
    <xdr:to>
      <xdr:col>20</xdr:col>
      <xdr:colOff>600075</xdr:colOff>
      <xdr:row>28</xdr:row>
      <xdr:rowOff>133350</xdr:rowOff>
    </xdr:to>
    <xdr:graphicFrame macro="">
      <xdr:nvGraphicFramePr>
        <xdr:cNvPr id="7" name="Chart 6">
          <a:extLst>
            <a:ext uri="{FF2B5EF4-FFF2-40B4-BE49-F238E27FC236}">
              <a16:creationId xmlns:a16="http://schemas.microsoft.com/office/drawing/2014/main" id="{00000000-0008-0000-4F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7BABE98-878C-496C-AFD2-A09842A4B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533D6B7E-6A87-4D1B-AE0A-9DF1CC0481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3F75BA72-22CF-4E2C-9A44-A0A727A26ED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0A10327E-B6ED-4CB5-B21D-AE4F92F8BA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104774</xdr:colOff>
      <xdr:row>1</xdr:row>
      <xdr:rowOff>123826</xdr:rowOff>
    </xdr:from>
    <xdr:to>
      <xdr:col>20</xdr:col>
      <xdr:colOff>590549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89187B72-C022-47AC-AC48-70253D02B8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85725</xdr:colOff>
      <xdr:row>15</xdr:row>
      <xdr:rowOff>95250</xdr:rowOff>
    </xdr:from>
    <xdr:to>
      <xdr:col>20</xdr:col>
      <xdr:colOff>581025</xdr:colOff>
      <xdr:row>28</xdr:row>
      <xdr:rowOff>123825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E715946B-C170-4E5A-91A1-F295F01B83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66674</xdr:colOff>
      <xdr:row>1</xdr:row>
      <xdr:rowOff>123826</xdr:rowOff>
    </xdr:from>
    <xdr:to>
      <xdr:col>20</xdr:col>
      <xdr:colOff>552449</xdr:colOff>
      <xdr:row>14</xdr:row>
      <xdr:rowOff>163278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719A61DC-9A76-45CE-A2F7-07BD6AB844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14</xdr:col>
      <xdr:colOff>76200</xdr:colOff>
      <xdr:row>15</xdr:row>
      <xdr:rowOff>19050</xdr:rowOff>
    </xdr:from>
    <xdr:to>
      <xdr:col>20</xdr:col>
      <xdr:colOff>571500</xdr:colOff>
      <xdr:row>28</xdr:row>
      <xdr:rowOff>47625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A22B4B36-CCDC-48D9-9275-82F8CE340C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y%20Documents\C\Counts\Counts%202019\DataDownloadReport_02082019.xlsx" TargetMode="External"/></Relationships>
</file>

<file path=xl/externalLinks/_rels/externalLink2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Traffic\Count%20Report\2022%20Report\PCS%2036.xlsx" TargetMode="External"/><Relationship Id="rId1" Type="http://schemas.openxmlformats.org/officeDocument/2006/relationships/externalLinkPath" Target="PCS%2036.xlsx" TargetMode="External"/></Relationships>
</file>

<file path=xl/externalLinks/_rels/externalLink3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S:\Traffic\Count%20Report\2022%20Report\PCS%202112.xlsx" TargetMode="External"/><Relationship Id="rId1" Type="http://schemas.openxmlformats.org/officeDocument/2006/relationships/externalLinkPath" Target="PCS%202112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DataDownloadReport_02082019"/>
    </sheetNames>
    <sheetDataSet>
      <sheetData sheetId="0" refreshError="1">
        <row r="2">
          <cell r="A2">
            <v>1</v>
          </cell>
          <cell r="B2" t="str">
            <v>US-41 (SR 45)</v>
          </cell>
          <cell r="C2" t="str">
            <v>NORTH OF</v>
          </cell>
          <cell r="D2" t="str">
            <v>NORTH KEY DR</v>
          </cell>
          <cell r="E2">
            <v>44500</v>
          </cell>
        </row>
        <row r="3">
          <cell r="A3">
            <v>2</v>
          </cell>
          <cell r="B3" t="str">
            <v>DEL PRADO BLVD</v>
          </cell>
          <cell r="C3" t="str">
            <v>SOUTH OF</v>
          </cell>
          <cell r="D3" t="str">
            <v>CORNWALLIS</v>
          </cell>
          <cell r="E3">
            <v>40700</v>
          </cell>
        </row>
        <row r="4">
          <cell r="A4">
            <v>3</v>
          </cell>
          <cell r="B4" t="str">
            <v>PINE ISLAND RD</v>
          </cell>
          <cell r="C4" t="str">
            <v>WEST OF</v>
          </cell>
          <cell r="D4" t="str">
            <v>MATLACHA</v>
          </cell>
          <cell r="E4">
            <v>11600</v>
          </cell>
        </row>
        <row r="5">
          <cell r="A5">
            <v>5</v>
          </cell>
          <cell r="B5" t="str">
            <v>PALM BEACH BLVD (SR 80)</v>
          </cell>
          <cell r="C5" t="str">
            <v>WEST OF</v>
          </cell>
          <cell r="D5" t="str">
            <v>SR 31</v>
          </cell>
          <cell r="E5">
            <v>35200</v>
          </cell>
        </row>
        <row r="6">
          <cell r="A6">
            <v>6</v>
          </cell>
          <cell r="B6" t="str">
            <v>HOMESTEAD RD</v>
          </cell>
          <cell r="C6" t="str">
            <v>AT</v>
          </cell>
          <cell r="D6" t="str">
            <v>WESTMINSTER</v>
          </cell>
          <cell r="E6">
            <v>27500</v>
          </cell>
        </row>
        <row r="7">
          <cell r="A7">
            <v>7</v>
          </cell>
          <cell r="B7" t="str">
            <v>BONITA BEACH RD</v>
          </cell>
          <cell r="C7" t="str">
            <v>EAST OF</v>
          </cell>
          <cell r="D7" t="str">
            <v>VANDERBILT RD</v>
          </cell>
          <cell r="E7">
            <v>25000</v>
          </cell>
        </row>
        <row r="8">
          <cell r="A8">
            <v>8</v>
          </cell>
          <cell r="B8" t="str">
            <v>SAN CARLOS BLVD (SR 865)</v>
          </cell>
          <cell r="C8" t="str">
            <v>SOUTH OF</v>
          </cell>
          <cell r="D8" t="str">
            <v>PRESCOTT ST</v>
          </cell>
          <cell r="E8">
            <v>22000</v>
          </cell>
        </row>
        <row r="9">
          <cell r="A9">
            <v>9</v>
          </cell>
          <cell r="B9" t="str">
            <v>US-41 (SR 45)</v>
          </cell>
          <cell r="C9" t="str">
            <v>NORTH OF</v>
          </cell>
          <cell r="D9" t="str">
            <v>BRANTLEY RD</v>
          </cell>
          <cell r="E9">
            <v>52100</v>
          </cell>
        </row>
        <row r="10">
          <cell r="A10">
            <v>10</v>
          </cell>
          <cell r="B10" t="str">
            <v>ALICO RD</v>
          </cell>
          <cell r="C10" t="str">
            <v>WEST OF</v>
          </cell>
          <cell r="D10" t="str">
            <v>I 75</v>
          </cell>
          <cell r="E10">
            <v>47900</v>
          </cell>
        </row>
        <row r="11">
          <cell r="A11">
            <v>11</v>
          </cell>
          <cell r="B11" t="str">
            <v>BUCKINGHAM RD</v>
          </cell>
          <cell r="C11" t="str">
            <v>SOUTH OF</v>
          </cell>
          <cell r="D11" t="str">
            <v>PALM BEACH BLVD</v>
          </cell>
          <cell r="E11">
            <v>10400</v>
          </cell>
        </row>
        <row r="12">
          <cell r="A12">
            <v>12</v>
          </cell>
          <cell r="B12" t="str">
            <v>BURNT STORE RD</v>
          </cell>
          <cell r="C12" t="str">
            <v>SOUTH OF</v>
          </cell>
          <cell r="D12" t="str">
            <v>CHARLOTTE CO</v>
          </cell>
          <cell r="E12">
            <v>8300</v>
          </cell>
        </row>
        <row r="13">
          <cell r="A13">
            <v>13</v>
          </cell>
          <cell r="B13" t="str">
            <v>CAPE CORAL PKWY</v>
          </cell>
          <cell r="C13" t="str">
            <v>EAST OF</v>
          </cell>
          <cell r="D13" t="str">
            <v>SKYLINE BLVD</v>
          </cell>
          <cell r="E13">
            <v>29600</v>
          </cell>
        </row>
        <row r="14">
          <cell r="A14">
            <v>14</v>
          </cell>
          <cell r="B14" t="str">
            <v>COLONIAL BLVD (CR 884)</v>
          </cell>
          <cell r="C14" t="str">
            <v>EAST OF</v>
          </cell>
          <cell r="D14" t="str">
            <v>SUMMERLIN RD</v>
          </cell>
          <cell r="E14">
            <v>56900</v>
          </cell>
        </row>
        <row r="15">
          <cell r="A15">
            <v>15</v>
          </cell>
          <cell r="B15" t="str">
            <v>CORKSCREW RD (CR 850)</v>
          </cell>
          <cell r="C15" t="str">
            <v>WEST OF</v>
          </cell>
          <cell r="D15" t="str">
            <v>I 75</v>
          </cell>
          <cell r="E15">
            <v>36500</v>
          </cell>
        </row>
        <row r="16">
          <cell r="A16">
            <v>16</v>
          </cell>
          <cell r="B16" t="str">
            <v>OLD  41 RD</v>
          </cell>
          <cell r="C16" t="str">
            <v>NORTH OF</v>
          </cell>
          <cell r="D16" t="str">
            <v>COLLIER CO LINE</v>
          </cell>
          <cell r="E16">
            <v>14700</v>
          </cell>
        </row>
        <row r="17">
          <cell r="A17">
            <v>17</v>
          </cell>
          <cell r="B17" t="str">
            <v>HANCOCK BRIDGE PKWY</v>
          </cell>
          <cell r="C17" t="str">
            <v>WEST OF</v>
          </cell>
          <cell r="D17" t="str">
            <v>BEAU DR</v>
          </cell>
          <cell r="E17">
            <v>23700</v>
          </cell>
        </row>
        <row r="18">
          <cell r="A18">
            <v>18</v>
          </cell>
          <cell r="B18" t="str">
            <v>SIX MILE PKWY</v>
          </cell>
          <cell r="C18" t="str">
            <v>NORTH OF</v>
          </cell>
          <cell r="D18" t="str">
            <v>WINKLER AVE</v>
          </cell>
          <cell r="E18">
            <v>19300</v>
          </cell>
        </row>
        <row r="19">
          <cell r="A19">
            <v>19</v>
          </cell>
          <cell r="B19" t="str">
            <v>SUMMERLIN RD (CR 869)</v>
          </cell>
          <cell r="C19" t="str">
            <v>WEST OF</v>
          </cell>
          <cell r="D19" t="str">
            <v>WINKLER RD</v>
          </cell>
          <cell r="E19">
            <v>35000</v>
          </cell>
        </row>
        <row r="20">
          <cell r="A20">
            <v>20</v>
          </cell>
          <cell r="B20" t="str">
            <v>DR. M. L. KING JR BLVD (SR 82)</v>
          </cell>
          <cell r="C20" t="str">
            <v>WEST OF</v>
          </cell>
          <cell r="D20" t="str">
            <v>I 75</v>
          </cell>
          <cell r="E20">
            <v>43600</v>
          </cell>
        </row>
        <row r="21">
          <cell r="A21">
            <v>22</v>
          </cell>
          <cell r="B21" t="str">
            <v>LEE BLVD (SR 884)</v>
          </cell>
          <cell r="C21" t="str">
            <v>WEST OF</v>
          </cell>
          <cell r="D21" t="str">
            <v>GUNNERY RD</v>
          </cell>
          <cell r="E21">
            <v>41300</v>
          </cell>
        </row>
        <row r="22">
          <cell r="A22">
            <v>23</v>
          </cell>
          <cell r="B22" t="str">
            <v>US-41 (SR 45)</v>
          </cell>
          <cell r="C22" t="str">
            <v>NORTH OF</v>
          </cell>
          <cell r="D22" t="str">
            <v>COLLIER CO LINE</v>
          </cell>
          <cell r="E22">
            <v>32600</v>
          </cell>
        </row>
        <row r="23">
          <cell r="A23">
            <v>25</v>
          </cell>
          <cell r="B23" t="str">
            <v>US-41 (SR 45)</v>
          </cell>
          <cell r="C23" t="str">
            <v>SOUTH OF</v>
          </cell>
          <cell r="D23" t="str">
            <v>HICKORY DR</v>
          </cell>
          <cell r="E23">
            <v>50100</v>
          </cell>
        </row>
        <row r="24">
          <cell r="A24">
            <v>27</v>
          </cell>
          <cell r="B24" t="str">
            <v>STRINGFELLOW RD</v>
          </cell>
          <cell r="C24" t="str">
            <v>NORTH OF</v>
          </cell>
          <cell r="D24" t="str">
            <v>CASTILE RD</v>
          </cell>
          <cell r="E24">
            <v>4600</v>
          </cell>
        </row>
        <row r="25">
          <cell r="A25">
            <v>28</v>
          </cell>
          <cell r="B25" t="str">
            <v>FOWLER ST</v>
          </cell>
          <cell r="C25" t="str">
            <v>SOUTH OF</v>
          </cell>
          <cell r="D25" t="str">
            <v>HANSON ST</v>
          </cell>
          <cell r="E25">
            <v>23900</v>
          </cell>
        </row>
        <row r="26">
          <cell r="A26">
            <v>29</v>
          </cell>
          <cell r="B26" t="str">
            <v>McGREGOR BLVD (SR 867)</v>
          </cell>
          <cell r="C26" t="str">
            <v>NORTH OF</v>
          </cell>
          <cell r="D26" t="str">
            <v>MANUELS DR</v>
          </cell>
          <cell r="E26">
            <v>11500</v>
          </cell>
        </row>
        <row r="27">
          <cell r="A27">
            <v>30</v>
          </cell>
          <cell r="B27" t="str">
            <v>DANIELS PKWY</v>
          </cell>
          <cell r="C27" t="str">
            <v>WEST OF</v>
          </cell>
          <cell r="D27" t="str">
            <v>METRO PKWY</v>
          </cell>
          <cell r="E27">
            <v>49400</v>
          </cell>
        </row>
        <row r="28">
          <cell r="A28">
            <v>31</v>
          </cell>
          <cell r="B28" t="str">
            <v>DANIELS PKWY</v>
          </cell>
          <cell r="C28" t="str">
            <v>EAST OF</v>
          </cell>
          <cell r="D28" t="str">
            <v>SIX MILE CYPRESS PKWY</v>
          </cell>
          <cell r="E28">
            <v>60700</v>
          </cell>
        </row>
        <row r="29">
          <cell r="A29">
            <v>34</v>
          </cell>
          <cell r="B29" t="str">
            <v>PONDELLA RD</v>
          </cell>
          <cell r="C29" t="str">
            <v>EAST OF</v>
          </cell>
          <cell r="D29" t="str">
            <v>BETMAR</v>
          </cell>
          <cell r="E29">
            <v>21600</v>
          </cell>
        </row>
        <row r="30">
          <cell r="A30">
            <v>35</v>
          </cell>
          <cell r="B30" t="str">
            <v>SUMMERLIN RD (CR 869)</v>
          </cell>
          <cell r="C30" t="str">
            <v>SOUTH OF</v>
          </cell>
          <cell r="D30" t="str">
            <v>PARK MEADOWS</v>
          </cell>
          <cell r="E30">
            <v>33400</v>
          </cell>
        </row>
        <row r="31">
          <cell r="A31">
            <v>37</v>
          </cell>
          <cell r="B31" t="str">
            <v>McGREGOR BLVD (SR 867)</v>
          </cell>
          <cell r="C31" t="str">
            <v>SOUTH OF</v>
          </cell>
          <cell r="D31" t="str">
            <v>PINE RIDGE</v>
          </cell>
          <cell r="E31">
            <v>27800</v>
          </cell>
        </row>
        <row r="32">
          <cell r="A32">
            <v>38</v>
          </cell>
          <cell r="B32" t="str">
            <v>McGREGOR BLVD (CR 867)</v>
          </cell>
          <cell r="C32" t="str">
            <v>NORTH OF</v>
          </cell>
          <cell r="D32" t="str">
            <v>KELLY RD</v>
          </cell>
          <cell r="E32">
            <v>16600</v>
          </cell>
        </row>
        <row r="33">
          <cell r="A33">
            <v>39</v>
          </cell>
          <cell r="B33" t="str">
            <v>GLADIOLUS DR</v>
          </cell>
          <cell r="C33" t="str">
            <v>EAST OF</v>
          </cell>
          <cell r="D33" t="str">
            <v>A&amp;W BULB RD</v>
          </cell>
          <cell r="E33">
            <v>22500</v>
          </cell>
        </row>
        <row r="34">
          <cell r="A34">
            <v>40</v>
          </cell>
          <cell r="B34" t="str">
            <v>DEL PRADO BLVD</v>
          </cell>
          <cell r="C34" t="str">
            <v>AT</v>
          </cell>
          <cell r="D34" t="str">
            <v>FOUR MILE COVE RD</v>
          </cell>
          <cell r="E34">
            <v>45200</v>
          </cell>
        </row>
        <row r="35">
          <cell r="A35">
            <v>42</v>
          </cell>
          <cell r="B35" t="str">
            <v>BONITA BEACH RD</v>
          </cell>
          <cell r="C35" t="str">
            <v>WEST OF</v>
          </cell>
          <cell r="D35" t="str">
            <v>I-75</v>
          </cell>
          <cell r="E35">
            <v>38900</v>
          </cell>
        </row>
        <row r="36">
          <cell r="A36">
            <v>43</v>
          </cell>
          <cell r="B36" t="str">
            <v>COLLEGE PKWY</v>
          </cell>
          <cell r="C36" t="str">
            <v>EAST OF</v>
          </cell>
          <cell r="D36" t="str">
            <v>WINKLER RD</v>
          </cell>
          <cell r="E36">
            <v>37200</v>
          </cell>
        </row>
        <row r="37">
          <cell r="A37">
            <v>45</v>
          </cell>
          <cell r="B37" t="str">
            <v>METRO PKWY</v>
          </cell>
          <cell r="C37" t="str">
            <v>NORTH OF</v>
          </cell>
          <cell r="D37" t="str">
            <v>ARC WAY</v>
          </cell>
          <cell r="E37">
            <v>25300</v>
          </cell>
        </row>
        <row r="38">
          <cell r="A38">
            <v>46</v>
          </cell>
          <cell r="B38" t="str">
            <v>GLADIOLUS DR</v>
          </cell>
          <cell r="C38" t="str">
            <v>WEST OF</v>
          </cell>
          <cell r="D38" t="str">
            <v>US 41</v>
          </cell>
          <cell r="E38">
            <v>41500</v>
          </cell>
        </row>
        <row r="39">
          <cell r="A39">
            <v>47</v>
          </cell>
          <cell r="B39" t="str">
            <v>GLADIOLUS DR</v>
          </cell>
          <cell r="C39" t="str">
            <v>EAST OF</v>
          </cell>
          <cell r="D39" t="str">
            <v>WINKLER RD</v>
          </cell>
          <cell r="E39">
            <v>25700</v>
          </cell>
        </row>
        <row r="40">
          <cell r="A40">
            <v>48</v>
          </cell>
          <cell r="B40" t="str">
            <v>DANIELS PKWY</v>
          </cell>
          <cell r="C40" t="str">
            <v>EAST OF</v>
          </cell>
          <cell r="D40" t="str">
            <v>CHAMBERLIN</v>
          </cell>
          <cell r="E40">
            <v>41400</v>
          </cell>
        </row>
        <row r="41">
          <cell r="A41">
            <v>49</v>
          </cell>
          <cell r="B41" t="str">
            <v>PINE ISLAND RD</v>
          </cell>
          <cell r="C41" t="str">
            <v>EAST OF</v>
          </cell>
          <cell r="D41" t="str">
            <v>PONDELLA RD</v>
          </cell>
          <cell r="E41">
            <v>29900</v>
          </cell>
        </row>
        <row r="42">
          <cell r="A42">
            <v>50</v>
          </cell>
          <cell r="B42" t="str">
            <v>VETERANS PKWY</v>
          </cell>
          <cell r="C42" t="str">
            <v>WEST OF</v>
          </cell>
          <cell r="D42" t="str">
            <v>AVIATION BV</v>
          </cell>
          <cell r="E42">
            <v>49100</v>
          </cell>
        </row>
        <row r="43">
          <cell r="A43">
            <v>52</v>
          </cell>
          <cell r="B43" t="str">
            <v>DANIELS PKWY</v>
          </cell>
          <cell r="C43" t="str">
            <v>EAST OF</v>
          </cell>
          <cell r="D43" t="str">
            <v>I-75</v>
          </cell>
          <cell r="E43">
            <v>51800</v>
          </cell>
        </row>
        <row r="44">
          <cell r="A44">
            <v>53</v>
          </cell>
          <cell r="B44" t="str">
            <v>ALICO RD</v>
          </cell>
          <cell r="C44" t="str">
            <v>WEST OF</v>
          </cell>
          <cell r="D44" t="str">
            <v>BEN HILL GRIFFIN PKWY</v>
          </cell>
          <cell r="E44">
            <v>26200</v>
          </cell>
        </row>
        <row r="45">
          <cell r="A45">
            <v>54</v>
          </cell>
          <cell r="B45" t="str">
            <v>SANTA BARBARA BLVD</v>
          </cell>
          <cell r="C45" t="str">
            <v>SOUTH OF</v>
          </cell>
          <cell r="D45" t="str">
            <v>SE 22ND TERR</v>
          </cell>
          <cell r="E45">
            <v>23900</v>
          </cell>
        </row>
        <row r="46">
          <cell r="A46">
            <v>55</v>
          </cell>
          <cell r="B46" t="str">
            <v>SANTA BARBARA BLVD</v>
          </cell>
          <cell r="C46" t="str">
            <v>NORTH OF</v>
          </cell>
          <cell r="D46" t="str">
            <v>SE 28TH ST</v>
          </cell>
          <cell r="E46">
            <v>26100</v>
          </cell>
        </row>
        <row r="47">
          <cell r="A47">
            <v>57</v>
          </cell>
          <cell r="B47" t="str">
            <v>PINE ISLAND RD</v>
          </cell>
          <cell r="C47" t="str">
            <v>EAST OF</v>
          </cell>
          <cell r="D47" t="str">
            <v>SW 19TH AVE</v>
          </cell>
          <cell r="E47">
            <v>14200</v>
          </cell>
        </row>
        <row r="48">
          <cell r="A48">
            <v>59</v>
          </cell>
          <cell r="B48" t="str">
            <v>MIDFIELD TERMINAL RD</v>
          </cell>
          <cell r="C48" t="str">
            <v>EAST OF</v>
          </cell>
          <cell r="D48" t="str">
            <v>TREELINE AVE</v>
          </cell>
          <cell r="E48">
            <v>27100</v>
          </cell>
        </row>
        <row r="49">
          <cell r="A49">
            <v>61</v>
          </cell>
          <cell r="B49" t="str">
            <v>TREELINE AVE</v>
          </cell>
          <cell r="C49" t="str">
            <v>NORTH OF</v>
          </cell>
          <cell r="D49" t="str">
            <v>TERMINAL RD</v>
          </cell>
          <cell r="E49">
            <v>23400</v>
          </cell>
        </row>
        <row r="50">
          <cell r="A50">
            <v>62</v>
          </cell>
          <cell r="B50" t="str">
            <v>TREELINE AVE</v>
          </cell>
          <cell r="C50" t="str">
            <v>SOUTH OF</v>
          </cell>
          <cell r="D50" t="str">
            <v>Pelican Preserve Blvd</v>
          </cell>
          <cell r="E50">
            <v>13100</v>
          </cell>
        </row>
        <row r="51">
          <cell r="A51">
            <v>63</v>
          </cell>
          <cell r="B51" t="str">
            <v>Imperial Pkwy</v>
          </cell>
          <cell r="C51" t="str">
            <v>AT</v>
          </cell>
          <cell r="D51" t="str">
            <v>Strike Ln</v>
          </cell>
          <cell r="E51">
            <v>14800</v>
          </cell>
        </row>
        <row r="52">
          <cell r="A52">
            <v>64</v>
          </cell>
          <cell r="B52" t="str">
            <v>Bayshore Rd</v>
          </cell>
          <cell r="C52" t="str">
            <v>EAST OF</v>
          </cell>
          <cell r="D52" t="str">
            <v>First St</v>
          </cell>
          <cell r="E52">
            <v>25500</v>
          </cell>
        </row>
        <row r="53">
          <cell r="A53">
            <v>66</v>
          </cell>
          <cell r="B53" t="str">
            <v>Summerlin Rd</v>
          </cell>
          <cell r="C53" t="str">
            <v/>
          </cell>
          <cell r="D53" t="str">
            <v>University</v>
          </cell>
          <cell r="E53">
            <v>33300</v>
          </cell>
        </row>
        <row r="54">
          <cell r="A54">
            <v>68</v>
          </cell>
          <cell r="B54" t="str">
            <v>DR. M. L. KING JR BLVD (SR 82)</v>
          </cell>
          <cell r="C54" t="str">
            <v>EAST OF</v>
          </cell>
          <cell r="D54" t="str">
            <v>I 75</v>
          </cell>
          <cell r="E54">
            <v>40300</v>
          </cell>
        </row>
        <row r="55">
          <cell r="A55">
            <v>69</v>
          </cell>
          <cell r="B55" t="str">
            <v>Joel Blvd</v>
          </cell>
          <cell r="C55" t="str">
            <v>NORTH OF</v>
          </cell>
          <cell r="D55" t="str">
            <v>E 10th St</v>
          </cell>
          <cell r="E55">
            <v>9400</v>
          </cell>
        </row>
        <row r="56">
          <cell r="A56">
            <v>70</v>
          </cell>
          <cell r="B56" t="str">
            <v>Corkscrew Rd</v>
          </cell>
          <cell r="C56" t="str">
            <v>AT</v>
          </cell>
          <cell r="D56" t="str">
            <v>Miramar Outlets</v>
          </cell>
          <cell r="E56">
            <v>22900</v>
          </cell>
        </row>
        <row r="57">
          <cell r="A57">
            <v>71</v>
          </cell>
          <cell r="B57" t="str">
            <v>BEN HILL GRIFFIN PKWY</v>
          </cell>
          <cell r="C57" t="str">
            <v>NORTH OF</v>
          </cell>
          <cell r="D57" t="str">
            <v>ESTERO PKWY</v>
          </cell>
          <cell r="E57">
            <v>22000</v>
          </cell>
        </row>
        <row r="58">
          <cell r="A58">
            <v>72</v>
          </cell>
          <cell r="B58" t="str">
            <v>Three Oaks Pkwy</v>
          </cell>
          <cell r="C58" t="str">
            <v>SOUTH OF</v>
          </cell>
          <cell r="D58" t="str">
            <v>ESTERO PKWY</v>
          </cell>
          <cell r="E58">
            <v>24000</v>
          </cell>
        </row>
        <row r="59">
          <cell r="A59">
            <v>73</v>
          </cell>
          <cell r="B59" t="str">
            <v>Cypress Lake Dr</v>
          </cell>
          <cell r="C59" t="str">
            <v>EAST OF</v>
          </cell>
          <cell r="D59" t="str">
            <v>Overlook Dr</v>
          </cell>
          <cell r="E59">
            <v>27200</v>
          </cell>
        </row>
        <row r="60">
          <cell r="A60">
            <v>74</v>
          </cell>
          <cell r="B60" t="str">
            <v>Summerlin Rd</v>
          </cell>
          <cell r="C60" t="str">
            <v>NORTH OF</v>
          </cell>
          <cell r="D60" t="str">
            <v>Matthew Dr</v>
          </cell>
          <cell r="E60">
            <v>18800</v>
          </cell>
        </row>
        <row r="61">
          <cell r="A61">
            <v>82</v>
          </cell>
          <cell r="B61" t="str">
            <v>Cypress Lake Dr</v>
          </cell>
          <cell r="C61" t="str">
            <v>EAST OF</v>
          </cell>
          <cell r="D61" t="str">
            <v>Reflections Blvd</v>
          </cell>
          <cell r="E61">
            <v>40700</v>
          </cell>
        </row>
        <row r="62">
          <cell r="A62">
            <v>84</v>
          </cell>
          <cell r="B62" t="str">
            <v>Martin Luther King Blvd</v>
          </cell>
          <cell r="C62" t="str">
            <v>EAST OF</v>
          </cell>
          <cell r="D62" t="str">
            <v>Cranford Ave</v>
          </cell>
          <cell r="E62">
            <v>28300</v>
          </cell>
        </row>
        <row r="63">
          <cell r="A63">
            <v>89</v>
          </cell>
          <cell r="B63" t="str">
            <v>DANIELS PKWY</v>
          </cell>
          <cell r="C63" t="str">
            <v>WEST OF</v>
          </cell>
          <cell r="D63" t="str">
            <v>Gateway Blvd</v>
          </cell>
          <cell r="E63">
            <v>35700</v>
          </cell>
        </row>
        <row r="64">
          <cell r="A64">
            <v>92</v>
          </cell>
          <cell r="B64" t="str">
            <v>US  41</v>
          </cell>
          <cell r="C64" t="str">
            <v>NORTH OF</v>
          </cell>
          <cell r="D64" t="str">
            <v>BONITA BEACH RD</v>
          </cell>
          <cell r="E64">
            <v>46600</v>
          </cell>
        </row>
        <row r="65">
          <cell r="A65">
            <v>93</v>
          </cell>
          <cell r="B65" t="str">
            <v>US  41</v>
          </cell>
          <cell r="C65" t="str">
            <v>SOUTH OF</v>
          </cell>
          <cell r="D65" t="str">
            <v>Coconut Rd</v>
          </cell>
          <cell r="E65">
            <v>48800</v>
          </cell>
        </row>
        <row r="66">
          <cell r="A66">
            <v>94</v>
          </cell>
          <cell r="B66" t="str">
            <v>US  41</v>
          </cell>
          <cell r="C66" t="str">
            <v>NORTH OF</v>
          </cell>
          <cell r="D66" t="str">
            <v>Constitution Blvd</v>
          </cell>
          <cell r="E66">
            <v>43600</v>
          </cell>
        </row>
        <row r="67">
          <cell r="A67">
            <v>95</v>
          </cell>
          <cell r="B67" t="str">
            <v>US  41</v>
          </cell>
          <cell r="C67" t="str">
            <v>NORTH OF</v>
          </cell>
          <cell r="D67" t="str">
            <v>Andrea Lane</v>
          </cell>
          <cell r="E67">
            <v>42900</v>
          </cell>
        </row>
        <row r="68">
          <cell r="A68">
            <v>96</v>
          </cell>
          <cell r="B68" t="str">
            <v>US  41</v>
          </cell>
          <cell r="C68" t="str">
            <v>NORTH OF</v>
          </cell>
          <cell r="D68" t="str">
            <v>Boyscout Dr</v>
          </cell>
          <cell r="E68">
            <v>38700</v>
          </cell>
        </row>
        <row r="69">
          <cell r="A69">
            <v>97</v>
          </cell>
          <cell r="B69" t="str">
            <v>US  41</v>
          </cell>
          <cell r="C69" t="str">
            <v>NORTH OF</v>
          </cell>
          <cell r="D69" t="str">
            <v>Winkler Ave</v>
          </cell>
          <cell r="E69">
            <v>42100</v>
          </cell>
        </row>
        <row r="70">
          <cell r="A70">
            <v>103</v>
          </cell>
          <cell r="B70" t="str">
            <v>US  41</v>
          </cell>
          <cell r="C70" t="str">
            <v>SOUTH OF</v>
          </cell>
          <cell r="D70" t="str">
            <v>Tara Woods Blvd</v>
          </cell>
          <cell r="E70">
            <v>26400</v>
          </cell>
        </row>
        <row r="71">
          <cell r="A71">
            <v>104</v>
          </cell>
          <cell r="B71" t="str">
            <v>Bayshore Rd</v>
          </cell>
          <cell r="C71" t="str">
            <v>WEST OF</v>
          </cell>
          <cell r="D71" t="str">
            <v>Hart rd</v>
          </cell>
          <cell r="E71">
            <v>30800</v>
          </cell>
        </row>
        <row r="72">
          <cell r="A72">
            <v>108</v>
          </cell>
          <cell r="B72" t="str">
            <v>PINE ISLAND RD</v>
          </cell>
          <cell r="C72" t="str">
            <v>EAST OF</v>
          </cell>
          <cell r="D72" t="str">
            <v>Merchants Xing</v>
          </cell>
          <cell r="E72">
            <v>30100</v>
          </cell>
        </row>
        <row r="73">
          <cell r="A73">
            <v>120</v>
          </cell>
          <cell r="B73" t="str">
            <v>Sanibel Toll Plaza</v>
          </cell>
          <cell r="C73" t="str">
            <v/>
          </cell>
          <cell r="D73" t="str">
            <v/>
          </cell>
          <cell r="E73">
            <v>18000</v>
          </cell>
        </row>
        <row r="74">
          <cell r="A74">
            <v>121</v>
          </cell>
          <cell r="B74" t="str">
            <v>Midpoint Toll Plaza</v>
          </cell>
          <cell r="C74" t="str">
            <v/>
          </cell>
          <cell r="D74" t="str">
            <v/>
          </cell>
          <cell r="E74">
            <v>47900</v>
          </cell>
        </row>
        <row r="75">
          <cell r="A75">
            <v>122</v>
          </cell>
          <cell r="B75" t="str">
            <v>Cape Toll Plaza</v>
          </cell>
          <cell r="C75" t="str">
            <v/>
          </cell>
          <cell r="D75" t="str">
            <v/>
          </cell>
          <cell r="E75">
            <v>43100</v>
          </cell>
        </row>
        <row r="76">
          <cell r="A76">
            <v>200</v>
          </cell>
          <cell r="B76" t="str">
            <v>Alabama Rd</v>
          </cell>
          <cell r="C76" t="str">
            <v>SOUTH OF</v>
          </cell>
          <cell r="D76" t="str">
            <v>Homestead Rd</v>
          </cell>
          <cell r="E76">
            <v>10200</v>
          </cell>
        </row>
        <row r="77">
          <cell r="A77">
            <v>203</v>
          </cell>
          <cell r="B77" t="str">
            <v>Bell Blvd</v>
          </cell>
          <cell r="C77" t="str">
            <v>SOUTH OF</v>
          </cell>
          <cell r="D77" t="str">
            <v>Joel Blvd</v>
          </cell>
          <cell r="E77">
            <v>10800</v>
          </cell>
        </row>
        <row r="78">
          <cell r="A78">
            <v>204</v>
          </cell>
          <cell r="B78" t="str">
            <v>Alico Rd</v>
          </cell>
          <cell r="C78" t="str">
            <v>EAST OF</v>
          </cell>
          <cell r="D78" t="str">
            <v>US  41</v>
          </cell>
          <cell r="E78">
            <v>22800</v>
          </cell>
        </row>
        <row r="79">
          <cell r="A79">
            <v>205</v>
          </cell>
          <cell r="B79" t="str">
            <v>Alico Rd</v>
          </cell>
          <cell r="C79" t="str">
            <v>EAST OF</v>
          </cell>
          <cell r="D79" t="str">
            <v>Ben Hill Griffin Pkwy</v>
          </cell>
          <cell r="E79">
            <v>8900</v>
          </cell>
        </row>
        <row r="80">
          <cell r="A80">
            <v>227</v>
          </cell>
          <cell r="B80" t="str">
            <v>BUCKINGHAM RD</v>
          </cell>
          <cell r="C80" t="str">
            <v>SOUTH OF</v>
          </cell>
          <cell r="D80" t="str">
            <v>Cemetary Rd</v>
          </cell>
          <cell r="E80">
            <v>9600</v>
          </cell>
        </row>
        <row r="81">
          <cell r="A81">
            <v>232</v>
          </cell>
          <cell r="B81" t="str">
            <v>Buckingham Rd</v>
          </cell>
          <cell r="C81" t="str">
            <v>EAST OF</v>
          </cell>
          <cell r="D81" t="str">
            <v>Alvin Ave</v>
          </cell>
          <cell r="E81">
            <v>9200</v>
          </cell>
        </row>
        <row r="82">
          <cell r="A82">
            <v>233</v>
          </cell>
          <cell r="B82" t="str">
            <v>Burnt Store Rd</v>
          </cell>
          <cell r="C82" t="str">
            <v>NORTH OF</v>
          </cell>
          <cell r="D82" t="str">
            <v>Pine Island Rd</v>
          </cell>
          <cell r="E82">
            <v>15100</v>
          </cell>
        </row>
        <row r="83">
          <cell r="A83">
            <v>250</v>
          </cell>
          <cell r="B83" t="str">
            <v>Corkscrew Rd</v>
          </cell>
          <cell r="C83" t="str">
            <v>EAST OF</v>
          </cell>
          <cell r="D83" t="str">
            <v>Alico Rd</v>
          </cell>
          <cell r="E83">
            <v>6700</v>
          </cell>
        </row>
        <row r="84">
          <cell r="A84">
            <v>254</v>
          </cell>
          <cell r="B84" t="str">
            <v>Crystal Dr</v>
          </cell>
          <cell r="C84" t="str">
            <v>EAST OF</v>
          </cell>
          <cell r="D84" t="str">
            <v>US-41</v>
          </cell>
          <cell r="E84">
            <v>12100</v>
          </cell>
        </row>
        <row r="85">
          <cell r="A85">
            <v>255</v>
          </cell>
          <cell r="B85" t="str">
            <v>Crystal Dr</v>
          </cell>
          <cell r="C85" t="str">
            <v>WEST OF</v>
          </cell>
          <cell r="D85" t="str">
            <v>METRO PKWY</v>
          </cell>
          <cell r="E85">
            <v>7900</v>
          </cell>
        </row>
        <row r="86">
          <cell r="A86">
            <v>276</v>
          </cell>
          <cell r="B86" t="str">
            <v>Fiddlesticks Blvd</v>
          </cell>
          <cell r="C86" t="str">
            <v>SOUTH OF</v>
          </cell>
          <cell r="D86" t="str">
            <v>Daniels Pkwy</v>
          </cell>
          <cell r="E86">
            <v>7800</v>
          </cell>
        </row>
        <row r="87">
          <cell r="A87">
            <v>289</v>
          </cell>
          <cell r="B87" t="str">
            <v>Gunnery Rd</v>
          </cell>
          <cell r="C87" t="str">
            <v>NORTH OF</v>
          </cell>
          <cell r="D87" t="str">
            <v>Lee Blvd</v>
          </cell>
          <cell r="E87">
            <v>15800</v>
          </cell>
        </row>
        <row r="88">
          <cell r="A88">
            <v>292</v>
          </cell>
          <cell r="B88" t="str">
            <v>Hancock Bridge Pkwy</v>
          </cell>
          <cell r="C88" t="str">
            <v>WEST OF</v>
          </cell>
          <cell r="D88" t="str">
            <v>Orange Grove Blvd</v>
          </cell>
          <cell r="E88">
            <v>23800</v>
          </cell>
        </row>
        <row r="89">
          <cell r="A89">
            <v>305</v>
          </cell>
          <cell r="B89" t="str">
            <v>Joel Blvd</v>
          </cell>
          <cell r="C89" t="str">
            <v>SOUTH OF</v>
          </cell>
          <cell r="D89" t="str">
            <v>SR-80</v>
          </cell>
          <cell r="E89">
            <v>9200</v>
          </cell>
        </row>
        <row r="90">
          <cell r="A90">
            <v>306</v>
          </cell>
          <cell r="B90" t="str">
            <v>Joel Blvd</v>
          </cell>
          <cell r="C90" t="str">
            <v>EAST OF</v>
          </cell>
          <cell r="D90" t="str">
            <v>Bell Blvd</v>
          </cell>
          <cell r="E90">
            <v>13600</v>
          </cell>
        </row>
        <row r="91">
          <cell r="A91">
            <v>310</v>
          </cell>
          <cell r="B91" t="str">
            <v>Lee Blvd</v>
          </cell>
          <cell r="C91" t="str">
            <v>EAST OF</v>
          </cell>
          <cell r="D91" t="str">
            <v>SR-82</v>
          </cell>
          <cell r="E91">
            <v>44800</v>
          </cell>
        </row>
        <row r="92">
          <cell r="A92">
            <v>311</v>
          </cell>
          <cell r="B92" t="str">
            <v>Lee Blvd</v>
          </cell>
          <cell r="C92" t="str">
            <v>NORTH OF</v>
          </cell>
          <cell r="D92" t="str">
            <v>LeeLandHeights Blvd</v>
          </cell>
          <cell r="E92">
            <v>12800</v>
          </cell>
        </row>
        <row r="93">
          <cell r="A93">
            <v>317</v>
          </cell>
          <cell r="B93" t="str">
            <v>Luckett Rd</v>
          </cell>
          <cell r="C93" t="str">
            <v>WEST OF</v>
          </cell>
          <cell r="D93" t="str">
            <v>I-75</v>
          </cell>
          <cell r="E93">
            <v>7400</v>
          </cell>
        </row>
        <row r="94">
          <cell r="A94">
            <v>328</v>
          </cell>
          <cell r="B94" t="str">
            <v>Plantation Rd</v>
          </cell>
          <cell r="C94" t="str">
            <v>SOUTH OF</v>
          </cell>
          <cell r="D94" t="str">
            <v>Colonial Blvd</v>
          </cell>
          <cell r="E94">
            <v>12700</v>
          </cell>
        </row>
        <row r="95">
          <cell r="A95">
            <v>353</v>
          </cell>
          <cell r="B95" t="str">
            <v>Orange River Blvd</v>
          </cell>
          <cell r="C95" t="str">
            <v>SOUTH OF</v>
          </cell>
          <cell r="D95" t="str">
            <v>SR-80</v>
          </cell>
          <cell r="E95">
            <v>8800</v>
          </cell>
        </row>
        <row r="96">
          <cell r="A96">
            <v>354</v>
          </cell>
          <cell r="B96" t="str">
            <v>Ortiz Ave</v>
          </cell>
          <cell r="C96" t="str">
            <v>NORTH OF</v>
          </cell>
          <cell r="D96" t="str">
            <v>Colonial Blvd</v>
          </cell>
          <cell r="E96">
            <v>15500</v>
          </cell>
        </row>
        <row r="97">
          <cell r="A97">
            <v>355</v>
          </cell>
          <cell r="B97" t="str">
            <v>Ortiz Ave</v>
          </cell>
          <cell r="C97" t="str">
            <v>NORTH OF</v>
          </cell>
          <cell r="D97" t="str">
            <v>SR-82</v>
          </cell>
          <cell r="E97">
            <v>15200</v>
          </cell>
        </row>
        <row r="98">
          <cell r="A98">
            <v>356</v>
          </cell>
          <cell r="B98" t="str">
            <v>Ortiz Ave</v>
          </cell>
          <cell r="C98" t="str">
            <v>SOUTH OF</v>
          </cell>
          <cell r="D98" t="str">
            <v>SR-80</v>
          </cell>
          <cell r="E98">
            <v>7100</v>
          </cell>
        </row>
        <row r="99">
          <cell r="A99">
            <v>367</v>
          </cell>
          <cell r="B99" t="str">
            <v>Pine Ridge Rd</v>
          </cell>
          <cell r="C99" t="str">
            <v>SOUTH OF</v>
          </cell>
          <cell r="D99" t="str">
            <v>McGregor Blvd</v>
          </cell>
          <cell r="E99">
            <v>5300</v>
          </cell>
        </row>
        <row r="100">
          <cell r="A100">
            <v>370</v>
          </cell>
          <cell r="B100" t="str">
            <v>Plantation Rd</v>
          </cell>
          <cell r="C100" t="str">
            <v>NORTH OF</v>
          </cell>
          <cell r="D100" t="str">
            <v>Daniels Pkwy</v>
          </cell>
          <cell r="E100">
            <v>11900</v>
          </cell>
        </row>
        <row r="101">
          <cell r="A101">
            <v>384</v>
          </cell>
          <cell r="B101" t="str">
            <v>Winkler Rd</v>
          </cell>
          <cell r="C101" t="str">
            <v>SOUTH OF</v>
          </cell>
          <cell r="D101" t="str">
            <v>Cypress Lake Dr</v>
          </cell>
          <cell r="E101">
            <v>12000</v>
          </cell>
        </row>
        <row r="102">
          <cell r="A102">
            <v>387</v>
          </cell>
          <cell r="B102" t="str">
            <v>Six Mile Cypress Pkwy</v>
          </cell>
          <cell r="C102" t="str">
            <v>EAST OF</v>
          </cell>
          <cell r="D102" t="str">
            <v>Metro Pkwy</v>
          </cell>
          <cell r="E102">
            <v>32700</v>
          </cell>
        </row>
        <row r="103">
          <cell r="A103">
            <v>388</v>
          </cell>
          <cell r="B103" t="str">
            <v>Six Mile Cypress Pkwy</v>
          </cell>
          <cell r="C103" t="str">
            <v>NORTH OF</v>
          </cell>
          <cell r="D103" t="str">
            <v>Daniels Pkwy</v>
          </cell>
          <cell r="E103">
            <v>21900</v>
          </cell>
        </row>
        <row r="104">
          <cell r="A104">
            <v>399</v>
          </cell>
          <cell r="B104" t="str">
            <v>Stringfellow Rd</v>
          </cell>
          <cell r="C104" t="str">
            <v>NORTH OF</v>
          </cell>
          <cell r="D104" t="str">
            <v>Ave C</v>
          </cell>
          <cell r="E104">
            <v>9400</v>
          </cell>
        </row>
        <row r="105">
          <cell r="A105">
            <v>406</v>
          </cell>
          <cell r="B105" t="str">
            <v>Sunshine Blvd</v>
          </cell>
          <cell r="C105" t="str">
            <v>SOUTH OF</v>
          </cell>
          <cell r="D105" t="str">
            <v>Lee Blvd</v>
          </cell>
          <cell r="E105">
            <v>7500</v>
          </cell>
        </row>
        <row r="106">
          <cell r="A106">
            <v>412</v>
          </cell>
          <cell r="B106" t="str">
            <v>Sunshine Blvd</v>
          </cell>
          <cell r="C106" t="str">
            <v>NORTH OF</v>
          </cell>
          <cell r="D106" t="str">
            <v>Lee Blvd</v>
          </cell>
          <cell r="E106">
            <v>12100</v>
          </cell>
        </row>
        <row r="107">
          <cell r="A107">
            <v>413</v>
          </cell>
          <cell r="B107" t="str">
            <v>Sunshine Blvd</v>
          </cell>
          <cell r="C107" t="str">
            <v>NORTH OF</v>
          </cell>
          <cell r="D107" t="str">
            <v>SR-82</v>
          </cell>
          <cell r="E107">
            <v>3300</v>
          </cell>
        </row>
        <row r="108">
          <cell r="A108">
            <v>414</v>
          </cell>
          <cell r="B108" t="str">
            <v>Three Oaks Pkwy</v>
          </cell>
          <cell r="C108" t="str">
            <v>SOUTH OF</v>
          </cell>
          <cell r="D108" t="str">
            <v>Alico Rd</v>
          </cell>
          <cell r="E108">
            <v>12300</v>
          </cell>
        </row>
        <row r="109">
          <cell r="A109">
            <v>416</v>
          </cell>
          <cell r="B109" t="str">
            <v>Tice St</v>
          </cell>
          <cell r="C109" t="str">
            <v>WEST OF</v>
          </cell>
          <cell r="D109" t="str">
            <v>I-75</v>
          </cell>
          <cell r="E109">
            <v>3800</v>
          </cell>
        </row>
        <row r="110">
          <cell r="A110">
            <v>443</v>
          </cell>
          <cell r="B110" t="str">
            <v>DelPrado Blvd</v>
          </cell>
          <cell r="C110" t="str">
            <v>EAST OF</v>
          </cell>
          <cell r="D110" t="str">
            <v>US-41</v>
          </cell>
          <cell r="E110">
            <v>7800</v>
          </cell>
        </row>
        <row r="111">
          <cell r="A111">
            <v>467</v>
          </cell>
          <cell r="B111" t="str">
            <v>Sanibel Blvd</v>
          </cell>
          <cell r="C111" t="str">
            <v>EAST OF</v>
          </cell>
          <cell r="D111" t="str">
            <v>US-41</v>
          </cell>
          <cell r="E111">
            <v>9400</v>
          </cell>
        </row>
        <row r="112">
          <cell r="A112">
            <v>469</v>
          </cell>
          <cell r="B112" t="str">
            <v>SW 23rd St</v>
          </cell>
          <cell r="C112" t="str">
            <v>EAST OF</v>
          </cell>
          <cell r="D112" t="str">
            <v>Gunnery Rd</v>
          </cell>
          <cell r="E112">
            <v>13200</v>
          </cell>
        </row>
        <row r="113">
          <cell r="A113">
            <v>470</v>
          </cell>
          <cell r="B113" t="str">
            <v>West Gate Blvd</v>
          </cell>
          <cell r="C113" t="str">
            <v>SOUTH OF</v>
          </cell>
          <cell r="D113" t="str">
            <v>Lee Blvd</v>
          </cell>
          <cell r="E113">
            <v>12800</v>
          </cell>
        </row>
        <row r="114">
          <cell r="A114">
            <v>471</v>
          </cell>
          <cell r="B114" t="str">
            <v>Williams Ave</v>
          </cell>
          <cell r="C114" t="str">
            <v>NORTH OF</v>
          </cell>
          <cell r="D114" t="str">
            <v>Lee Blvd</v>
          </cell>
          <cell r="E114">
            <v>13100</v>
          </cell>
        </row>
        <row r="115">
          <cell r="A115">
            <v>486</v>
          </cell>
          <cell r="B115" t="str">
            <v>Cemetary Rd</v>
          </cell>
          <cell r="C115" t="str">
            <v>EAST OF</v>
          </cell>
          <cell r="D115" t="str">
            <v>Buckingham Rd</v>
          </cell>
          <cell r="E115">
            <v>5500</v>
          </cell>
        </row>
        <row r="116">
          <cell r="A116">
            <v>501</v>
          </cell>
          <cell r="B116" t="str">
            <v>Palomino Rd</v>
          </cell>
          <cell r="C116" t="str">
            <v>NORTH OF</v>
          </cell>
          <cell r="D116" t="str">
            <v>Daniels Pkwy</v>
          </cell>
          <cell r="E116">
            <v>8900</v>
          </cell>
        </row>
        <row r="117">
          <cell r="A117">
            <v>506</v>
          </cell>
          <cell r="B117" t="str">
            <v>Luckett Rd</v>
          </cell>
          <cell r="C117" t="str">
            <v>EAST OF</v>
          </cell>
          <cell r="D117" t="str">
            <v>I-75</v>
          </cell>
          <cell r="E117">
            <v>6200</v>
          </cell>
        </row>
        <row r="118">
          <cell r="A118">
            <v>511</v>
          </cell>
          <cell r="B118" t="str">
            <v>Fowler St</v>
          </cell>
          <cell r="C118" t="str">
            <v>EAST OF</v>
          </cell>
          <cell r="D118" t="str">
            <v>US-41</v>
          </cell>
          <cell r="E118">
            <v>22100</v>
          </cell>
        </row>
        <row r="119">
          <cell r="A119">
            <v>514</v>
          </cell>
          <cell r="B119" t="str">
            <v>Ben Hill Griffin Pkwy</v>
          </cell>
          <cell r="C119" t="str">
            <v>SOUTH OF</v>
          </cell>
          <cell r="D119" t="str">
            <v>Alico Rd</v>
          </cell>
          <cell r="E119">
            <v>24400</v>
          </cell>
        </row>
        <row r="120">
          <cell r="A120">
            <v>518</v>
          </cell>
          <cell r="B120" t="str">
            <v>Danley Rd</v>
          </cell>
          <cell r="C120" t="str">
            <v>WEST OF</v>
          </cell>
          <cell r="D120" t="str">
            <v>Metro Pkwy</v>
          </cell>
          <cell r="E120">
            <v>6700</v>
          </cell>
        </row>
        <row r="121">
          <cell r="A121">
            <v>521</v>
          </cell>
          <cell r="B121" t="str">
            <v>Plantation Rd</v>
          </cell>
          <cell r="C121" t="str">
            <v>NORTH OF</v>
          </cell>
          <cell r="D121" t="str">
            <v>Six Mile Pkwy</v>
          </cell>
          <cell r="E121">
            <v>5100</v>
          </cell>
        </row>
        <row r="122">
          <cell r="A122">
            <v>525</v>
          </cell>
          <cell r="B122" t="str">
            <v>Three Oaks Pkwy</v>
          </cell>
          <cell r="C122" t="str">
            <v>SOUTH OF</v>
          </cell>
          <cell r="D122" t="str">
            <v>Corkscrew Rd</v>
          </cell>
          <cell r="E122">
            <v>20800</v>
          </cell>
        </row>
        <row r="123">
          <cell r="A123">
            <v>527</v>
          </cell>
          <cell r="B123" t="str">
            <v>Veterans Pkwy</v>
          </cell>
          <cell r="C123" t="str">
            <v>SOUTH OF</v>
          </cell>
          <cell r="D123" t="str">
            <v>Pine Island Rd</v>
          </cell>
          <cell r="E123">
            <v>16700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Sheet3"/>
    </sheetNames>
    <sheetDataSet>
      <sheetData sheetId="0">
        <row r="4">
          <cell r="B4" t="str">
            <v>EB</v>
          </cell>
          <cell r="C4" t="str">
            <v>WB</v>
          </cell>
          <cell r="D4" t="str">
            <v>Total</v>
          </cell>
          <cell r="H4" t="str">
            <v>Fraction</v>
          </cell>
        </row>
        <row r="5">
          <cell r="B5">
            <v>1.9380952380952383E-3</v>
          </cell>
          <cell r="C5">
            <v>1.7619047619047621E-3</v>
          </cell>
          <cell r="D5">
            <v>3.5999999999999999E-3</v>
          </cell>
          <cell r="F5" t="str">
            <v>January</v>
          </cell>
          <cell r="H5"/>
        </row>
        <row r="6">
          <cell r="B6">
            <v>1.0999999999999998E-3</v>
          </cell>
          <cell r="C6">
            <v>1.1904761904761906E-3</v>
          </cell>
          <cell r="D6">
            <v>2.2000000000000001E-3</v>
          </cell>
          <cell r="F6" t="str">
            <v>February</v>
          </cell>
          <cell r="H6">
            <v>1.44</v>
          </cell>
        </row>
        <row r="7">
          <cell r="B7">
            <v>8.9047619047619034E-4</v>
          </cell>
          <cell r="C7">
            <v>8.0952380952380946E-4</v>
          </cell>
          <cell r="D7">
            <v>1.6999999999999999E-3</v>
          </cell>
          <cell r="F7" t="str">
            <v>March</v>
          </cell>
          <cell r="H7">
            <v>1.42</v>
          </cell>
        </row>
        <row r="8">
          <cell r="B8">
            <v>1.2047619047619047E-3</v>
          </cell>
          <cell r="C8">
            <v>8.0952380952380946E-4</v>
          </cell>
          <cell r="D8">
            <v>2E-3</v>
          </cell>
          <cell r="F8" t="str">
            <v>April</v>
          </cell>
          <cell r="H8">
            <v>1.3</v>
          </cell>
        </row>
        <row r="9">
          <cell r="B9">
            <v>2.0428571428571427E-3</v>
          </cell>
          <cell r="C9">
            <v>2.1904761904761906E-3</v>
          </cell>
          <cell r="D9">
            <v>4.3E-3</v>
          </cell>
          <cell r="F9" t="str">
            <v>May</v>
          </cell>
          <cell r="H9">
            <v>0.99</v>
          </cell>
        </row>
        <row r="10">
          <cell r="B10">
            <v>4.1904761904761906E-3</v>
          </cell>
          <cell r="C10">
            <v>7.6666666666666671E-3</v>
          </cell>
          <cell r="D10">
            <v>1.1900000000000001E-2</v>
          </cell>
          <cell r="F10" t="str">
            <v>June</v>
          </cell>
          <cell r="H10">
            <v>0.72</v>
          </cell>
        </row>
        <row r="11">
          <cell r="B11">
            <v>1.0319047619047618E-2</v>
          </cell>
          <cell r="C11">
            <v>2.1571428571428571E-2</v>
          </cell>
          <cell r="D11">
            <v>3.2000000000000001E-2</v>
          </cell>
          <cell r="F11" t="str">
            <v>July</v>
          </cell>
          <cell r="H11"/>
        </row>
        <row r="12">
          <cell r="B12">
            <v>1.9276190476190475E-2</v>
          </cell>
          <cell r="C12">
            <v>3.3666666666666664E-2</v>
          </cell>
          <cell r="D12">
            <v>5.3199999999999997E-2</v>
          </cell>
          <cell r="F12" t="str">
            <v>August</v>
          </cell>
          <cell r="H12">
            <v>0.93</v>
          </cell>
        </row>
        <row r="13">
          <cell r="B13">
            <v>2.4671428571428573E-2</v>
          </cell>
          <cell r="C13">
            <v>3.6523809523809528E-2</v>
          </cell>
          <cell r="D13">
            <v>6.1199999999999997E-2</v>
          </cell>
          <cell r="F13" t="str">
            <v>September</v>
          </cell>
          <cell r="H13">
            <v>0.94</v>
          </cell>
        </row>
        <row r="14">
          <cell r="B14">
            <v>3.0276190476190477E-2</v>
          </cell>
          <cell r="C14">
            <v>3.5952380952380951E-2</v>
          </cell>
          <cell r="D14">
            <v>6.6299999999999998E-2</v>
          </cell>
          <cell r="F14" t="str">
            <v>October</v>
          </cell>
          <cell r="H14">
            <v>0.67</v>
          </cell>
        </row>
        <row r="15">
          <cell r="B15">
            <v>3.4257142857142861E-2</v>
          </cell>
          <cell r="C15">
            <v>3.6285714285714289E-2</v>
          </cell>
          <cell r="D15">
            <v>7.0599999999999996E-2</v>
          </cell>
          <cell r="F15" t="str">
            <v>November</v>
          </cell>
          <cell r="H15">
            <v>0.71</v>
          </cell>
        </row>
        <row r="16">
          <cell r="B16">
            <v>3.6561904761904761E-2</v>
          </cell>
          <cell r="C16">
            <v>3.7142857142857144E-2</v>
          </cell>
          <cell r="D16">
            <v>7.3800000000000004E-2</v>
          </cell>
          <cell r="F16" t="str">
            <v>December</v>
          </cell>
          <cell r="H16">
            <v>0.67</v>
          </cell>
        </row>
        <row r="17">
          <cell r="B17">
            <v>3.85E-2</v>
          </cell>
          <cell r="C17">
            <v>3.6476190476190475E-2</v>
          </cell>
          <cell r="D17">
            <v>7.5300000000000006E-2</v>
          </cell>
        </row>
        <row r="18">
          <cell r="B18">
            <v>4.0280952380952376E-2</v>
          </cell>
          <cell r="C18">
            <v>3.542857142857142E-2</v>
          </cell>
          <cell r="D18">
            <v>7.5999999999999998E-2</v>
          </cell>
        </row>
        <row r="19">
          <cell r="B19">
            <v>4.3842857142857142E-2</v>
          </cell>
          <cell r="C19">
            <v>3.4904761904761904E-2</v>
          </cell>
          <cell r="D19">
            <v>7.9000000000000001E-2</v>
          </cell>
        </row>
        <row r="20">
          <cell r="B20">
            <v>4.7195238095238096E-2</v>
          </cell>
          <cell r="C20">
            <v>3.3047619047619048E-2</v>
          </cell>
          <cell r="D20">
            <v>8.0399999999999999E-2</v>
          </cell>
        </row>
        <row r="21">
          <cell r="B21">
            <v>4.7614285714285713E-2</v>
          </cell>
          <cell r="C21">
            <v>2.9571428571428571E-2</v>
          </cell>
          <cell r="D21">
            <v>7.7200000000000005E-2</v>
          </cell>
        </row>
        <row r="22">
          <cell r="B22">
            <v>4.1695238095238098E-2</v>
          </cell>
          <cell r="C22">
            <v>2.5761904761904764E-2</v>
          </cell>
          <cell r="D22">
            <v>6.7599999999999993E-2</v>
          </cell>
        </row>
        <row r="23">
          <cell r="B23">
            <v>3.1952380952380954E-2</v>
          </cell>
          <cell r="C23">
            <v>2.1047619047619048E-2</v>
          </cell>
          <cell r="D23">
            <v>5.3199999999999997E-2</v>
          </cell>
        </row>
        <row r="24">
          <cell r="B24">
            <v>2.2838095238095237E-2</v>
          </cell>
          <cell r="C24">
            <v>1.5809523809523812E-2</v>
          </cell>
          <cell r="D24">
            <v>3.8699999999999998E-2</v>
          </cell>
        </row>
        <row r="25">
          <cell r="B25">
            <v>1.6657142857142856E-2</v>
          </cell>
          <cell r="C25">
            <v>1.1428571428571429E-2</v>
          </cell>
          <cell r="D25">
            <v>2.7799999999999998E-2</v>
          </cell>
        </row>
        <row r="26">
          <cell r="B26">
            <v>1.230952380952381E-2</v>
          </cell>
          <cell r="C26">
            <v>8.4761904761904757E-3</v>
          </cell>
          <cell r="D26">
            <v>2.01E-2</v>
          </cell>
        </row>
        <row r="27">
          <cell r="B27">
            <v>9.1142857142857137E-3</v>
          </cell>
          <cell r="C27">
            <v>5.6666666666666671E-3</v>
          </cell>
          <cell r="D27">
            <v>1.43E-2</v>
          </cell>
        </row>
        <row r="28">
          <cell r="B28">
            <v>5.0285714285714283E-3</v>
          </cell>
          <cell r="C28">
            <v>3.0000000000000001E-3</v>
          </cell>
          <cell r="D28">
            <v>7.7000000000000002E-3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Sheet1"/>
      <sheetName val="Sheet2"/>
      <sheetName val="Sheet3"/>
    </sheetNames>
    <sheetDataSet>
      <sheetData sheetId="0">
        <row r="4">
          <cell r="H4" t="str">
            <v>Fraction</v>
          </cell>
        </row>
        <row r="5">
          <cell r="F5" t="str">
            <v>January</v>
          </cell>
          <cell r="H5"/>
        </row>
        <row r="6">
          <cell r="F6" t="str">
            <v>February</v>
          </cell>
          <cell r="H6"/>
        </row>
        <row r="7">
          <cell r="F7" t="str">
            <v>March</v>
          </cell>
          <cell r="H7"/>
        </row>
        <row r="8">
          <cell r="F8" t="str">
            <v>April</v>
          </cell>
          <cell r="H8"/>
        </row>
        <row r="9">
          <cell r="F9" t="str">
            <v>May</v>
          </cell>
          <cell r="H9"/>
        </row>
        <row r="10">
          <cell r="F10" t="str">
            <v>June</v>
          </cell>
          <cell r="H10"/>
        </row>
        <row r="11">
          <cell r="F11" t="str">
            <v>July</v>
          </cell>
          <cell r="H11">
            <v>0.96</v>
          </cell>
        </row>
        <row r="12">
          <cell r="F12" t="str">
            <v>August</v>
          </cell>
          <cell r="H12">
            <v>0.98</v>
          </cell>
        </row>
        <row r="13">
          <cell r="F13" t="str">
            <v>September</v>
          </cell>
          <cell r="H13">
            <v>0.95</v>
          </cell>
        </row>
        <row r="14">
          <cell r="F14" t="str">
            <v>October</v>
          </cell>
          <cell r="H14">
            <v>1.06</v>
          </cell>
        </row>
        <row r="15">
          <cell r="F15" t="str">
            <v>November</v>
          </cell>
          <cell r="H15">
            <v>1.04</v>
          </cell>
        </row>
        <row r="16">
          <cell r="F16" t="str">
            <v>December</v>
          </cell>
          <cell r="H16">
            <v>1.03</v>
          </cell>
        </row>
      </sheetData>
      <sheetData sheetId="1"/>
      <sheetData sheetId="2"/>
    </sheetDataSet>
  </externalBook>
</externalLink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3" xr:uid="{00000000-000C-0000-FFFF-FFFF00000000}" name="Table3" displayName="Table3" ref="A2:AP657" totalsRowShown="0" headerRowDxfId="44" dataDxfId="42" headerRowBorderDxfId="43">
  <tableColumns count="42">
    <tableColumn id="1" xr3:uid="{00000000-0010-0000-0000-000001000000}" name="STREET" dataDxfId="41"/>
    <tableColumn id="2" xr3:uid="{00000000-0010-0000-0000-000002000000}" name="LOCATION" dataDxfId="40"/>
    <tableColumn id="3" xr3:uid="{00000000-0010-0000-0000-000003000000}" name="Station #" dataDxfId="39"/>
    <tableColumn id="4" xr3:uid="{00000000-0010-0000-0000-000004000000}" name="1985" dataDxfId="38"/>
    <tableColumn id="5" xr3:uid="{00000000-0010-0000-0000-000005000000}" name=" 1986" dataDxfId="37"/>
    <tableColumn id="6" xr3:uid="{00000000-0010-0000-0000-000006000000}" name="1987" dataDxfId="36"/>
    <tableColumn id="7" xr3:uid="{00000000-0010-0000-0000-000007000000}" name="1988" dataDxfId="35"/>
    <tableColumn id="8" xr3:uid="{00000000-0010-0000-0000-000008000000}" name="1989" dataDxfId="34"/>
    <tableColumn id="9" xr3:uid="{00000000-0010-0000-0000-000009000000}" name="1990" dataDxfId="33"/>
    <tableColumn id="10" xr3:uid="{00000000-0010-0000-0000-00000A000000}" name="1991" dataDxfId="32"/>
    <tableColumn id="11" xr3:uid="{00000000-0010-0000-0000-00000B000000}" name="1992" dataDxfId="31"/>
    <tableColumn id="12" xr3:uid="{00000000-0010-0000-0000-00000C000000}" name="1993" dataDxfId="30"/>
    <tableColumn id="13" xr3:uid="{00000000-0010-0000-0000-00000D000000}" name="1994" dataDxfId="29"/>
    <tableColumn id="14" xr3:uid="{00000000-0010-0000-0000-00000E000000}" name="1995" dataDxfId="28"/>
    <tableColumn id="15" xr3:uid="{00000000-0010-0000-0000-00000F000000}" name="1996" dataDxfId="27"/>
    <tableColumn id="16" xr3:uid="{00000000-0010-0000-0000-000010000000}" name="1997" dataDxfId="26"/>
    <tableColumn id="17" xr3:uid="{00000000-0010-0000-0000-000011000000}" name="1998" dataDxfId="25"/>
    <tableColumn id="18" xr3:uid="{00000000-0010-0000-0000-000012000000}" name="1999" dataDxfId="24"/>
    <tableColumn id="19" xr3:uid="{00000000-0010-0000-0000-000013000000}" name="2000" dataDxfId="23"/>
    <tableColumn id="20" xr3:uid="{00000000-0010-0000-0000-000014000000}" name="2001" dataDxfId="22"/>
    <tableColumn id="21" xr3:uid="{00000000-0010-0000-0000-000015000000}" name="2002" dataDxfId="21"/>
    <tableColumn id="22" xr3:uid="{00000000-0010-0000-0000-000016000000}" name="2003" dataDxfId="20"/>
    <tableColumn id="23" xr3:uid="{00000000-0010-0000-0000-000017000000}" name="2004" dataDxfId="19"/>
    <tableColumn id="24" xr3:uid="{00000000-0010-0000-0000-000018000000}" name="2005" dataDxfId="18"/>
    <tableColumn id="25" xr3:uid="{00000000-0010-0000-0000-000019000000}" name="2006" dataDxfId="17"/>
    <tableColumn id="26" xr3:uid="{00000000-0010-0000-0000-00001A000000}" name="2007" dataDxfId="16"/>
    <tableColumn id="27" xr3:uid="{00000000-0010-0000-0000-00001B000000}" name="2008" dataDxfId="15"/>
    <tableColumn id="28" xr3:uid="{00000000-0010-0000-0000-00001C000000}" name="2009" dataDxfId="14"/>
    <tableColumn id="29" xr3:uid="{00000000-0010-0000-0000-00001D000000}" name="2010" dataDxfId="13"/>
    <tableColumn id="30" xr3:uid="{00000000-0010-0000-0000-00001E000000}" name="2011" dataDxfId="12"/>
    <tableColumn id="31" xr3:uid="{00000000-0010-0000-0000-00001F000000}" name="2012" dataDxfId="11"/>
    <tableColumn id="32" xr3:uid="{00000000-0010-0000-0000-000020000000}" name="2013" dataDxfId="10"/>
    <tableColumn id="33" xr3:uid="{00000000-0010-0000-0000-000021000000}" name="2014" dataDxfId="9"/>
    <tableColumn id="34" xr3:uid="{00000000-0010-0000-0000-000022000000}" name="2015" dataDxfId="8"/>
    <tableColumn id="35" xr3:uid="{00000000-0010-0000-0000-000023000000}" name="2016" dataDxfId="7"/>
    <tableColumn id="36" xr3:uid="{00000000-0010-0000-0000-000024000000}" name="2017" dataDxfId="6"/>
    <tableColumn id="37" xr3:uid="{00000000-0010-0000-0000-000025000000}" name="2018" dataDxfId="5"/>
    <tableColumn id="38" xr3:uid="{00000000-0010-0000-0000-000026000000}" name="2019" dataDxfId="4"/>
    <tableColumn id="39" xr3:uid="{00000000-0010-0000-0000-000027000000}" name="2020" dataDxfId="3"/>
    <tableColumn id="40" xr3:uid="{00000000-0010-0000-0000-000028000000}" name="2021" dataDxfId="2"/>
    <tableColumn id="42" xr3:uid="{DCBB5DEA-6D2C-44E6-A878-91822E771D73}" name="2022" dataDxfId="1"/>
    <tableColumn id="41" xr3:uid="{00000000-0010-0000-0000-000029000000}" name="Column1" dataDxfId="0"/>
  </tableColumns>
  <tableStyleInfo name="TableStyleLight1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../../../../../../../../SHARED04/Transportation/Traffic/Count%20Report/2017%20Report/PCS%2094.xlsx" TargetMode="External"/><Relationship Id="rId2" Type="http://schemas.openxmlformats.org/officeDocument/2006/relationships/hyperlink" Target="..\..\..\..\..\..\..\..\SHARED04\Transportation\Traffic\Count%20Report\2017%20Report\PCS%2048.xlsx" TargetMode="External"/><Relationship Id="rId1" Type="http://schemas.openxmlformats.org/officeDocument/2006/relationships/hyperlink" Target="../../../../../../../../SHARED04/Transportation/Traffic/Count%20Report/2017%20Report/PCS%20120.xlsx" TargetMode="External"/><Relationship Id="rId6" Type="http://schemas.openxmlformats.org/officeDocument/2006/relationships/table" Target="../tables/table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../2018%20Report/PCS%2089.xlsx" TargetMode="External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5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2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4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5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9.xml"/></Relationships>
</file>

<file path=xl/worksheets/_rels/sheet5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50.bin"/></Relationships>
</file>

<file path=xl/worksheets/_rels/sheet5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51.bin"/></Relationships>
</file>

<file path=xl/worksheets/_rels/sheet5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52.bin"/></Relationships>
</file>

<file path=xl/worksheets/_rels/sheet5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53.bin"/></Relationships>
</file>

<file path=xl/worksheets/_rels/sheet5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54.bin"/></Relationships>
</file>

<file path=xl/worksheets/_rels/sheet5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55.bin"/></Relationships>
</file>

<file path=xl/worksheets/_rels/sheet5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56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57.bin"/></Relationships>
</file>

<file path=xl/worksheets/_rels/sheet5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59.bin"/></Relationships>
</file>

<file path=xl/worksheets/_rels/sheet6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60.bin"/></Relationships>
</file>

<file path=xl/worksheets/_rels/sheet6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61.bin"/></Relationships>
</file>

<file path=xl/worksheets/_rels/sheet6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62.bin"/></Relationships>
</file>

<file path=xl/worksheets/_rels/sheet6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63.bin"/></Relationships>
</file>

<file path=xl/worksheets/_rels/sheet6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64.bin"/></Relationships>
</file>

<file path=xl/worksheets/_rels/sheet6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65.bin"/></Relationships>
</file>

<file path=xl/worksheets/_rels/sheet6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66.bin"/></Relationships>
</file>

<file path=xl/worksheets/_rels/sheet6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67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68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7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69.bin"/></Relationships>
</file>

<file path=xl/worksheets/_rels/sheet7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70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1.xml"/></Relationships>
</file>

<file path=xl/worksheets/_rels/sheet7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71.bin"/></Relationships>
</file>

<file path=xl/worksheets/_rels/sheet7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72.bin"/></Relationships>
</file>

<file path=xl/worksheets/_rels/sheet7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73.bin"/></Relationships>
</file>

<file path=xl/worksheets/_rels/sheet7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74.bin"/></Relationships>
</file>

<file path=xl/worksheets/_rels/sheet7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75.bin"/></Relationships>
</file>

<file path=xl/worksheets/_rels/sheet7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76.bin"/></Relationships>
</file>

<file path=xl/worksheets/_rels/sheet7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7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8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78.bin"/></Relationships>
</file>

<file path=xl/worksheets/_rels/sheet8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79.bin"/></Relationships>
</file>

<file path=xl/worksheets/_rels/sheet8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80.bin"/></Relationships>
</file>

<file path=xl/worksheets/_rels/sheet8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81.bin"/></Relationships>
</file>

<file path=xl/worksheets/_rels/sheet8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82.bin"/></Relationships>
</file>

<file path=xl/worksheets/_rels/sheet8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83.bin"/></Relationships>
</file>

<file path=xl/worksheets/_rels/sheet8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84.bin"/></Relationships>
</file>

<file path=xl/worksheets/_rels/sheet8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85.bin"/></Relationships>
</file>

<file path=xl/worksheets/_rels/sheet8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86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A1:AV668"/>
  <sheetViews>
    <sheetView zoomScaleNormal="100" zoomScaleSheetLayoutView="100" workbookViewId="0">
      <selection activeCell="A3" sqref="A3"/>
    </sheetView>
  </sheetViews>
  <sheetFormatPr defaultColWidth="9" defaultRowHeight="16.5" x14ac:dyDescent="0.3"/>
  <cols>
    <col min="1" max="1" width="24.5" style="82" bestFit="1" customWidth="1"/>
    <col min="2" max="2" width="23.125" style="82" customWidth="1"/>
    <col min="3" max="3" width="8" style="86" customWidth="1"/>
    <col min="4" max="7" width="5.25" style="87" hidden="1" customWidth="1"/>
    <col min="8" max="10" width="5.25" style="82" hidden="1" customWidth="1"/>
    <col min="11" max="11" width="4.625" style="82" hidden="1" customWidth="1"/>
    <col min="12" max="12" width="0.125" style="82" hidden="1" customWidth="1"/>
    <col min="13" max="13" width="4.625" style="82" hidden="1" customWidth="1"/>
    <col min="14" max="14" width="6.5" style="88" hidden="1" customWidth="1"/>
    <col min="15" max="15" width="4.625" style="88" hidden="1" customWidth="1"/>
    <col min="16" max="17" width="16.375" style="88" hidden="1" customWidth="1"/>
    <col min="18" max="20" width="4.625" style="88" hidden="1" customWidth="1"/>
    <col min="21" max="23" width="5.25" style="88" hidden="1" customWidth="1"/>
    <col min="24" max="28" width="5.25" style="89" hidden="1" customWidth="1"/>
    <col min="29" max="30" width="5.25" style="86" hidden="1" customWidth="1"/>
    <col min="31" max="31" width="5.75" style="86" hidden="1" customWidth="1"/>
    <col min="32" max="41" width="5.75" style="86" customWidth="1"/>
    <col min="42" max="42" width="2.875" style="86" customWidth="1"/>
    <col min="43" max="43" width="8.75" customWidth="1"/>
    <col min="44" max="45" width="10.625" style="4" hidden="1" customWidth="1"/>
    <col min="46" max="46" width="23.875" style="4" hidden="1" customWidth="1"/>
    <col min="47" max="48" width="9" style="4" hidden="1" customWidth="1"/>
    <col min="49" max="16384" width="9" style="4"/>
  </cols>
  <sheetData>
    <row r="1" spans="1:48" x14ac:dyDescent="0.3">
      <c r="A1" s="95" t="s">
        <v>764</v>
      </c>
      <c r="B1" s="96"/>
      <c r="C1" s="96"/>
      <c r="D1" s="96"/>
      <c r="E1" s="96"/>
      <c r="F1" s="96"/>
      <c r="G1" s="96"/>
      <c r="H1" s="96"/>
      <c r="I1" s="96"/>
      <c r="J1" s="96"/>
      <c r="K1" s="96"/>
      <c r="L1" s="96"/>
      <c r="M1" s="96"/>
      <c r="N1" s="150" t="s">
        <v>0</v>
      </c>
      <c r="O1" s="150"/>
      <c r="P1" s="150"/>
      <c r="Q1" s="150"/>
      <c r="R1" s="150"/>
      <c r="S1" s="150"/>
      <c r="T1" s="150"/>
      <c r="U1" s="150"/>
      <c r="V1" s="150"/>
      <c r="W1" s="150"/>
      <c r="X1" s="150"/>
      <c r="Y1" s="150"/>
      <c r="Z1" s="150"/>
      <c r="AA1" s="150"/>
      <c r="AB1" s="150"/>
      <c r="AC1" s="150"/>
      <c r="AD1" s="150"/>
      <c r="AE1" s="150"/>
      <c r="AF1" s="150"/>
      <c r="AG1" s="150"/>
      <c r="AH1" s="150"/>
      <c r="AI1" s="150"/>
      <c r="AJ1" s="150"/>
      <c r="AK1" s="150"/>
      <c r="AL1" s="150"/>
      <c r="AM1" s="150"/>
      <c r="AN1" s="150"/>
      <c r="AO1" s="130"/>
      <c r="AP1" s="97"/>
    </row>
    <row r="2" spans="1:48" ht="22.5" customHeight="1" thickBot="1" x14ac:dyDescent="0.35">
      <c r="A2" s="62" t="s">
        <v>1</v>
      </c>
      <c r="B2" s="63" t="s">
        <v>2</v>
      </c>
      <c r="C2" s="64" t="s">
        <v>631</v>
      </c>
      <c r="D2" s="65" t="s">
        <v>632</v>
      </c>
      <c r="E2" s="65" t="s">
        <v>3</v>
      </c>
      <c r="F2" s="65" t="s">
        <v>4</v>
      </c>
      <c r="G2" s="65" t="s">
        <v>633</v>
      </c>
      <c r="H2" s="66" t="s">
        <v>634</v>
      </c>
      <c r="I2" s="66" t="s">
        <v>635</v>
      </c>
      <c r="J2" s="66" t="s">
        <v>636</v>
      </c>
      <c r="K2" s="67" t="s">
        <v>637</v>
      </c>
      <c r="L2" s="67" t="s">
        <v>638</v>
      </c>
      <c r="M2" s="67" t="s">
        <v>639</v>
      </c>
      <c r="N2" s="67" t="s">
        <v>640</v>
      </c>
      <c r="O2" s="67" t="s">
        <v>641</v>
      </c>
      <c r="P2" s="67" t="s">
        <v>642</v>
      </c>
      <c r="Q2" s="67" t="s">
        <v>643</v>
      </c>
      <c r="R2" s="67" t="s">
        <v>644</v>
      </c>
      <c r="S2" s="67" t="s">
        <v>645</v>
      </c>
      <c r="T2" s="67" t="s">
        <v>646</v>
      </c>
      <c r="U2" s="67" t="s">
        <v>647</v>
      </c>
      <c r="V2" s="67" t="s">
        <v>648</v>
      </c>
      <c r="W2" s="67" t="s">
        <v>649</v>
      </c>
      <c r="X2" s="68" t="s">
        <v>650</v>
      </c>
      <c r="Y2" s="68" t="s">
        <v>651</v>
      </c>
      <c r="Z2" s="68" t="s">
        <v>652</v>
      </c>
      <c r="AA2" s="68" t="s">
        <v>653</v>
      </c>
      <c r="AB2" s="68" t="s">
        <v>654</v>
      </c>
      <c r="AC2" s="69" t="s">
        <v>655</v>
      </c>
      <c r="AD2" s="69" t="s">
        <v>656</v>
      </c>
      <c r="AE2" s="69" t="s">
        <v>657</v>
      </c>
      <c r="AF2" s="69" t="s">
        <v>658</v>
      </c>
      <c r="AG2" s="69" t="s">
        <v>659</v>
      </c>
      <c r="AH2" s="69" t="s">
        <v>660</v>
      </c>
      <c r="AI2" s="69" t="s">
        <v>661</v>
      </c>
      <c r="AJ2" s="69" t="s">
        <v>662</v>
      </c>
      <c r="AK2" s="69" t="s">
        <v>663</v>
      </c>
      <c r="AL2" s="69" t="s">
        <v>664</v>
      </c>
      <c r="AM2" s="69" t="s">
        <v>665</v>
      </c>
      <c r="AN2" s="69" t="s">
        <v>666</v>
      </c>
      <c r="AO2" s="69" t="s">
        <v>682</v>
      </c>
      <c r="AP2" s="102" t="s">
        <v>672</v>
      </c>
      <c r="AR2" s="4" t="s">
        <v>758</v>
      </c>
      <c r="AT2" s="4" t="s">
        <v>684</v>
      </c>
      <c r="AU2" s="4" t="s">
        <v>683</v>
      </c>
      <c r="AV2" s="4">
        <v>2022</v>
      </c>
    </row>
    <row r="3" spans="1:48" x14ac:dyDescent="0.3">
      <c r="A3" s="70" t="s">
        <v>5</v>
      </c>
      <c r="B3" s="2" t="s">
        <v>6</v>
      </c>
      <c r="C3" s="1">
        <v>215</v>
      </c>
      <c r="D3" s="2"/>
      <c r="E3" s="2" t="s">
        <v>7</v>
      </c>
      <c r="F3" s="2" t="s">
        <v>7</v>
      </c>
      <c r="G3" s="2"/>
      <c r="H3" s="2"/>
      <c r="I3" s="2">
        <v>1200</v>
      </c>
      <c r="J3" s="2">
        <v>1400</v>
      </c>
      <c r="K3" s="2">
        <v>2000</v>
      </c>
      <c r="L3" s="2">
        <v>2000</v>
      </c>
      <c r="M3" s="2">
        <v>1900</v>
      </c>
      <c r="N3" s="2">
        <v>2000</v>
      </c>
      <c r="O3" s="2">
        <v>2200</v>
      </c>
      <c r="P3" s="2">
        <v>2400</v>
      </c>
      <c r="Q3" s="2">
        <v>3000</v>
      </c>
      <c r="R3" s="1">
        <v>4000</v>
      </c>
      <c r="S3" s="1">
        <v>3700</v>
      </c>
      <c r="T3" s="1">
        <v>3300</v>
      </c>
      <c r="U3" s="1">
        <v>3800</v>
      </c>
      <c r="V3" s="1">
        <v>4300</v>
      </c>
      <c r="W3" s="1">
        <v>4700</v>
      </c>
      <c r="X3" s="1">
        <v>5700</v>
      </c>
      <c r="Y3" s="1">
        <v>5800</v>
      </c>
      <c r="Z3" s="1">
        <v>6100</v>
      </c>
      <c r="AA3" s="1"/>
      <c r="AB3" s="1"/>
      <c r="AC3" s="1">
        <v>6400</v>
      </c>
      <c r="AD3" s="1">
        <v>7700</v>
      </c>
      <c r="AE3" s="1" t="s">
        <v>9</v>
      </c>
      <c r="AF3" s="1">
        <v>6800</v>
      </c>
      <c r="AG3" s="1"/>
      <c r="AH3" s="1">
        <v>6600</v>
      </c>
      <c r="AI3" s="1"/>
      <c r="AJ3" s="1">
        <v>7100</v>
      </c>
      <c r="AK3" s="1"/>
      <c r="AL3" s="1">
        <v>7700</v>
      </c>
      <c r="AM3" s="44"/>
      <c r="AN3" s="44"/>
      <c r="AO3" s="71"/>
      <c r="AP3" s="71"/>
      <c r="AR3" s="4" t="str">
        <f>IFERROR(VLOOKUP(Table3[[#This Row],[Station '#]], $AU$3:$AV$147,2,FALSE),"")</f>
        <v/>
      </c>
      <c r="AT3" s="4" t="s">
        <v>685</v>
      </c>
      <c r="AU3" s="4">
        <v>1</v>
      </c>
      <c r="AV3" s="4">
        <v>43400</v>
      </c>
    </row>
    <row r="4" spans="1:48" x14ac:dyDescent="0.3">
      <c r="A4" s="70"/>
      <c r="B4" s="2"/>
      <c r="C4" s="1"/>
      <c r="D4" s="2"/>
      <c r="E4" s="2"/>
      <c r="F4" s="2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1"/>
      <c r="S4" s="1" t="s">
        <v>7</v>
      </c>
      <c r="T4" s="1" t="s">
        <v>9</v>
      </c>
      <c r="U4" s="1"/>
      <c r="V4" s="1" t="s">
        <v>9</v>
      </c>
      <c r="W4" s="1"/>
      <c r="X4" s="1"/>
      <c r="Y4" s="1"/>
      <c r="Z4" s="1"/>
      <c r="AA4" s="1"/>
      <c r="AB4" s="1"/>
      <c r="AC4" s="1"/>
      <c r="AD4" s="1"/>
      <c r="AE4" s="1" t="s">
        <v>9</v>
      </c>
      <c r="AF4" s="1"/>
      <c r="AG4" s="1"/>
      <c r="AH4" s="1"/>
      <c r="AI4" s="1"/>
      <c r="AJ4" s="1"/>
      <c r="AK4" s="1"/>
      <c r="AL4" s="1"/>
      <c r="AM4" s="1"/>
      <c r="AN4" s="1"/>
      <c r="AO4" s="71"/>
      <c r="AP4" s="71"/>
      <c r="AR4" s="4" t="str">
        <f>IFERROR(VLOOKUP(Table3[[#This Row],[Station '#]], $AU$3:$AV$147,2,FALSE),"")</f>
        <v/>
      </c>
      <c r="AT4" s="4" t="s">
        <v>119</v>
      </c>
      <c r="AU4" s="4">
        <v>2</v>
      </c>
      <c r="AV4" s="4">
        <v>42100</v>
      </c>
    </row>
    <row r="5" spans="1:48" x14ac:dyDescent="0.3">
      <c r="A5" s="70" t="s">
        <v>10</v>
      </c>
      <c r="B5" s="2" t="s">
        <v>11</v>
      </c>
      <c r="C5" s="1">
        <v>201</v>
      </c>
      <c r="D5" s="2"/>
      <c r="E5" s="2" t="s">
        <v>7</v>
      </c>
      <c r="F5" s="2" t="s">
        <v>7</v>
      </c>
      <c r="G5" s="2"/>
      <c r="H5" s="2"/>
      <c r="I5" s="2">
        <v>2300</v>
      </c>
      <c r="J5" s="2">
        <v>1700</v>
      </c>
      <c r="K5" s="2">
        <v>1700</v>
      </c>
      <c r="L5" s="2">
        <v>1800</v>
      </c>
      <c r="M5" s="2">
        <v>2100</v>
      </c>
      <c r="N5" s="2">
        <v>2400</v>
      </c>
      <c r="O5" s="2">
        <v>2800</v>
      </c>
      <c r="P5" s="2">
        <v>3000</v>
      </c>
      <c r="Q5" s="2">
        <v>3700</v>
      </c>
      <c r="R5" s="1">
        <v>2800</v>
      </c>
      <c r="S5" s="1">
        <v>2600</v>
      </c>
      <c r="T5" s="1">
        <v>3200</v>
      </c>
      <c r="U5" s="1">
        <v>4200</v>
      </c>
      <c r="V5" s="1">
        <v>4200</v>
      </c>
      <c r="W5" s="1">
        <v>5100</v>
      </c>
      <c r="X5" s="1">
        <v>5300</v>
      </c>
      <c r="Y5" s="1">
        <v>6300</v>
      </c>
      <c r="Z5" s="1">
        <v>4700</v>
      </c>
      <c r="AA5" s="1">
        <v>6100</v>
      </c>
      <c r="AB5" s="1">
        <v>5700</v>
      </c>
      <c r="AC5" s="1">
        <v>5700</v>
      </c>
      <c r="AD5" s="1"/>
      <c r="AE5" s="1" t="s">
        <v>9</v>
      </c>
      <c r="AF5" s="1"/>
      <c r="AG5" s="1"/>
      <c r="AH5" s="1">
        <v>6800</v>
      </c>
      <c r="AI5" s="1"/>
      <c r="AJ5" s="1">
        <v>7100</v>
      </c>
      <c r="AK5" s="1"/>
      <c r="AL5" s="1">
        <v>6000</v>
      </c>
      <c r="AM5" s="1"/>
      <c r="AN5" s="1"/>
      <c r="AO5" s="71"/>
      <c r="AP5" s="71"/>
      <c r="AR5" s="4" t="str">
        <f>IFERROR(VLOOKUP(Table3[[#This Row],[Station '#]], $AU$3:$AV$147,2,FALSE),"")</f>
        <v/>
      </c>
      <c r="AT5" s="4" t="s">
        <v>180</v>
      </c>
      <c r="AU5" s="4">
        <v>6</v>
      </c>
      <c r="AV5" s="4">
        <v>28400</v>
      </c>
    </row>
    <row r="6" spans="1:48" x14ac:dyDescent="0.3">
      <c r="A6" s="70" t="s">
        <v>10</v>
      </c>
      <c r="B6" s="2" t="s">
        <v>12</v>
      </c>
      <c r="C6" s="1">
        <v>200</v>
      </c>
      <c r="D6" s="2">
        <v>4100</v>
      </c>
      <c r="E6" s="2">
        <v>3800</v>
      </c>
      <c r="F6" s="2">
        <v>4600</v>
      </c>
      <c r="G6" s="2">
        <v>4300</v>
      </c>
      <c r="H6" s="2">
        <v>5200</v>
      </c>
      <c r="I6" s="2">
        <v>6000</v>
      </c>
      <c r="J6" s="2">
        <v>5000</v>
      </c>
      <c r="K6" s="2">
        <v>5400</v>
      </c>
      <c r="L6" s="2">
        <v>5500</v>
      </c>
      <c r="M6" s="2">
        <v>5400</v>
      </c>
      <c r="N6" s="2">
        <v>5800</v>
      </c>
      <c r="O6" s="2">
        <v>6100</v>
      </c>
      <c r="P6" s="2">
        <v>5900</v>
      </c>
      <c r="Q6" s="2">
        <v>5900</v>
      </c>
      <c r="R6" s="1">
        <v>5800</v>
      </c>
      <c r="S6" s="1">
        <v>4900</v>
      </c>
      <c r="T6" s="1">
        <v>5600</v>
      </c>
      <c r="U6" s="1">
        <v>6400</v>
      </c>
      <c r="V6" s="1">
        <v>7100</v>
      </c>
      <c r="W6" s="1">
        <v>8100</v>
      </c>
      <c r="X6" s="1">
        <v>8800</v>
      </c>
      <c r="Y6" s="1">
        <v>9500</v>
      </c>
      <c r="Z6" s="1">
        <v>9900</v>
      </c>
      <c r="AA6" s="1">
        <v>8800</v>
      </c>
      <c r="AB6" s="1">
        <v>9000</v>
      </c>
      <c r="AC6" s="1">
        <v>9100</v>
      </c>
      <c r="AD6" s="1">
        <v>8800</v>
      </c>
      <c r="AE6" s="1">
        <v>11100</v>
      </c>
      <c r="AF6" s="1">
        <v>9000</v>
      </c>
      <c r="AG6" s="1">
        <v>9300</v>
      </c>
      <c r="AH6" s="1">
        <v>10300</v>
      </c>
      <c r="AI6" s="1">
        <v>11000</v>
      </c>
      <c r="AJ6" s="1"/>
      <c r="AK6" s="1">
        <f>VLOOKUP(C6,[1]DataDownloadReport_02082019!$A$2:$E$123,5,FALSE)</f>
        <v>10200</v>
      </c>
      <c r="AL6" s="1">
        <v>10700</v>
      </c>
      <c r="AM6" s="1">
        <v>7900</v>
      </c>
      <c r="AN6" s="1"/>
      <c r="AO6" s="71">
        <v>11800</v>
      </c>
      <c r="AP6" s="71"/>
      <c r="AR6" s="4">
        <f>IFERROR(VLOOKUP(Table3[[#This Row],[Station '#]], $AU$3:$AV$147,2,FALSE),"")</f>
        <v>11800</v>
      </c>
      <c r="AT6" s="4" t="s">
        <v>38</v>
      </c>
      <c r="AU6" s="4">
        <v>7</v>
      </c>
      <c r="AV6" s="4">
        <v>23900</v>
      </c>
    </row>
    <row r="7" spans="1:48" x14ac:dyDescent="0.3">
      <c r="A7" s="70"/>
      <c r="B7" s="2"/>
      <c r="C7" s="1"/>
      <c r="D7" s="2"/>
      <c r="E7" s="2"/>
      <c r="F7" s="2"/>
      <c r="G7" s="2"/>
      <c r="H7" s="2"/>
      <c r="I7" s="2" t="s">
        <v>9</v>
      </c>
      <c r="J7" s="2" t="s">
        <v>9</v>
      </c>
      <c r="K7" s="2" t="s">
        <v>9</v>
      </c>
      <c r="L7" s="2"/>
      <c r="M7" s="2"/>
      <c r="N7" s="2"/>
      <c r="O7" s="2"/>
      <c r="P7" s="2"/>
      <c r="Q7" s="2"/>
      <c r="R7" s="1"/>
      <c r="S7" s="1" t="s">
        <v>7</v>
      </c>
      <c r="T7" s="1" t="s">
        <v>9</v>
      </c>
      <c r="U7" s="1" t="s">
        <v>7</v>
      </c>
      <c r="V7" s="1" t="s">
        <v>9</v>
      </c>
      <c r="W7" s="1"/>
      <c r="X7" s="1"/>
      <c r="Y7" s="1"/>
      <c r="Z7" s="1"/>
      <c r="AA7" s="1"/>
      <c r="AB7" s="1"/>
      <c r="AC7" s="1"/>
      <c r="AD7" s="1"/>
      <c r="AE7" s="1" t="s">
        <v>9</v>
      </c>
      <c r="AF7" s="1"/>
      <c r="AG7" s="1"/>
      <c r="AH7" s="1"/>
      <c r="AI7" s="1"/>
      <c r="AJ7" s="1"/>
      <c r="AK7" s="1"/>
      <c r="AL7" s="1"/>
      <c r="AM7" s="1"/>
      <c r="AN7" s="1"/>
      <c r="AO7" s="71"/>
      <c r="AP7" s="71"/>
      <c r="AR7" s="4" t="str">
        <f>IFERROR(VLOOKUP(Table3[[#This Row],[Station '#]], $AU$3:$AV$147,2,FALSE),"")</f>
        <v/>
      </c>
      <c r="AT7" s="4" t="s">
        <v>685</v>
      </c>
      <c r="AU7" s="4">
        <v>9</v>
      </c>
      <c r="AV7" s="4">
        <v>51100</v>
      </c>
    </row>
    <row r="8" spans="1:48" x14ac:dyDescent="0.3">
      <c r="A8" s="70" t="s">
        <v>15</v>
      </c>
      <c r="B8" s="2" t="s">
        <v>16</v>
      </c>
      <c r="C8" s="1">
        <v>204</v>
      </c>
      <c r="D8" s="2"/>
      <c r="E8" s="2" t="s">
        <v>7</v>
      </c>
      <c r="F8" s="2" t="s">
        <v>7</v>
      </c>
      <c r="G8" s="2"/>
      <c r="H8" s="2"/>
      <c r="I8" s="2">
        <v>10500</v>
      </c>
      <c r="J8" s="2">
        <v>11400</v>
      </c>
      <c r="K8" s="2">
        <v>11100</v>
      </c>
      <c r="L8" s="2">
        <v>12600</v>
      </c>
      <c r="M8" s="2">
        <v>12000</v>
      </c>
      <c r="N8" s="2">
        <v>13700</v>
      </c>
      <c r="O8" s="2">
        <v>13300</v>
      </c>
      <c r="P8" s="2">
        <v>14700</v>
      </c>
      <c r="Q8" s="2">
        <v>12800</v>
      </c>
      <c r="R8" s="1">
        <v>15100</v>
      </c>
      <c r="S8" s="1">
        <v>15700</v>
      </c>
      <c r="T8" s="1">
        <v>17800</v>
      </c>
      <c r="U8" s="1">
        <v>19100</v>
      </c>
      <c r="V8" s="1">
        <v>17700</v>
      </c>
      <c r="W8" s="1">
        <v>19800</v>
      </c>
      <c r="X8" s="1"/>
      <c r="Y8" s="1">
        <v>18900</v>
      </c>
      <c r="Z8" s="1">
        <v>21200</v>
      </c>
      <c r="AA8" s="1">
        <v>18100</v>
      </c>
      <c r="AB8" s="1">
        <v>19500</v>
      </c>
      <c r="AC8" s="1">
        <v>21400</v>
      </c>
      <c r="AD8" s="1">
        <v>21800</v>
      </c>
      <c r="AE8" s="1">
        <v>21700</v>
      </c>
      <c r="AF8" s="1">
        <v>23400</v>
      </c>
      <c r="AG8" s="1">
        <v>19900</v>
      </c>
      <c r="AH8" s="1">
        <v>21900</v>
      </c>
      <c r="AI8" s="1">
        <v>24100</v>
      </c>
      <c r="AJ8" s="1">
        <v>22100</v>
      </c>
      <c r="AK8" s="1">
        <f>VLOOKUP(C8,[1]DataDownloadReport_02082019!$A$2:$E$123,5,FALSE)</f>
        <v>22800</v>
      </c>
      <c r="AL8" s="1">
        <v>24200</v>
      </c>
      <c r="AM8" s="1">
        <v>25600</v>
      </c>
      <c r="AN8" s="1"/>
      <c r="AO8" s="71"/>
      <c r="AP8" s="71"/>
      <c r="AR8" s="4" t="str">
        <f>IFERROR(VLOOKUP(Table3[[#This Row],[Station '#]], $AU$3:$AV$147,2,FALSE),"")</f>
        <v/>
      </c>
      <c r="AT8" s="4" t="s">
        <v>15</v>
      </c>
      <c r="AU8" s="4">
        <v>10</v>
      </c>
      <c r="AV8" s="4">
        <v>53700</v>
      </c>
    </row>
    <row r="9" spans="1:48" ht="16.5" customHeight="1" x14ac:dyDescent="0.3">
      <c r="A9" s="70" t="s">
        <v>15</v>
      </c>
      <c r="B9" s="2" t="s">
        <v>17</v>
      </c>
      <c r="C9" s="1">
        <v>207</v>
      </c>
      <c r="D9" s="2"/>
      <c r="E9" s="2">
        <v>5000</v>
      </c>
      <c r="F9" s="2">
        <v>5800</v>
      </c>
      <c r="G9" s="2">
        <v>6800</v>
      </c>
      <c r="H9" s="2">
        <v>8900</v>
      </c>
      <c r="I9" s="2">
        <v>8500</v>
      </c>
      <c r="J9" s="2">
        <v>8600</v>
      </c>
      <c r="K9" s="2">
        <v>9100</v>
      </c>
      <c r="L9" s="2">
        <v>10700</v>
      </c>
      <c r="M9" s="2">
        <v>10100</v>
      </c>
      <c r="N9" s="2">
        <v>11400</v>
      </c>
      <c r="O9" s="2">
        <v>11000</v>
      </c>
      <c r="P9" s="2">
        <v>11600</v>
      </c>
      <c r="Q9" s="2">
        <v>12000</v>
      </c>
      <c r="R9" s="1">
        <v>13900</v>
      </c>
      <c r="S9" s="1">
        <v>14200</v>
      </c>
      <c r="T9" s="1">
        <v>16000</v>
      </c>
      <c r="U9" s="1">
        <v>17400</v>
      </c>
      <c r="V9" s="1">
        <v>18000</v>
      </c>
      <c r="W9" s="1">
        <v>20000</v>
      </c>
      <c r="X9" s="1"/>
      <c r="Y9" s="1">
        <v>22600</v>
      </c>
      <c r="Z9" s="1">
        <v>22900</v>
      </c>
      <c r="AA9" s="1">
        <v>20100</v>
      </c>
      <c r="AB9" s="1">
        <v>19900</v>
      </c>
      <c r="AC9" s="1">
        <v>22700</v>
      </c>
      <c r="AD9" s="1"/>
      <c r="AE9" s="1" t="s">
        <v>9</v>
      </c>
      <c r="AF9" s="1"/>
      <c r="AG9" s="1"/>
      <c r="AH9" s="1"/>
      <c r="AI9" s="1"/>
      <c r="AJ9" s="1"/>
      <c r="AK9" s="1"/>
      <c r="AL9" s="1"/>
      <c r="AM9" s="1"/>
      <c r="AN9" s="1"/>
      <c r="AO9" s="71"/>
      <c r="AP9" s="71"/>
      <c r="AR9" s="4" t="str">
        <f>IFERROR(VLOOKUP(Table3[[#This Row],[Station '#]], $AU$3:$AV$147,2,FALSE),"")</f>
        <v/>
      </c>
      <c r="AT9" s="4" t="s">
        <v>58</v>
      </c>
      <c r="AU9" s="4">
        <v>11</v>
      </c>
      <c r="AV9" s="4">
        <v>13800</v>
      </c>
    </row>
    <row r="10" spans="1:48" x14ac:dyDescent="0.3">
      <c r="A10" s="70" t="s">
        <v>15</v>
      </c>
      <c r="B10" s="2" t="s">
        <v>18</v>
      </c>
      <c r="C10" s="94">
        <v>10</v>
      </c>
      <c r="D10" s="2"/>
      <c r="E10" s="2"/>
      <c r="F10" s="2"/>
      <c r="G10" s="2"/>
      <c r="H10" s="2"/>
      <c r="I10" s="2">
        <v>7000</v>
      </c>
      <c r="J10" s="2">
        <v>7400</v>
      </c>
      <c r="K10" s="2">
        <v>8300</v>
      </c>
      <c r="L10" s="2">
        <v>8500</v>
      </c>
      <c r="M10" s="2">
        <v>10400</v>
      </c>
      <c r="N10" s="2">
        <v>10900</v>
      </c>
      <c r="O10" s="2">
        <v>12200</v>
      </c>
      <c r="P10" s="2">
        <v>13400</v>
      </c>
      <c r="Q10" s="2">
        <v>14900</v>
      </c>
      <c r="R10" s="1">
        <v>16300</v>
      </c>
      <c r="S10" s="1">
        <v>15700</v>
      </c>
      <c r="T10" s="1">
        <v>17200</v>
      </c>
      <c r="U10" s="1">
        <v>18000</v>
      </c>
      <c r="V10" s="1">
        <v>19000</v>
      </c>
      <c r="W10" s="1" t="s">
        <v>8</v>
      </c>
      <c r="X10" s="1" t="s">
        <v>8</v>
      </c>
      <c r="Y10" s="1" t="s">
        <v>8</v>
      </c>
      <c r="Z10" s="1" t="s">
        <v>8</v>
      </c>
      <c r="AA10" s="1">
        <v>28300</v>
      </c>
      <c r="AB10" s="1">
        <v>26600</v>
      </c>
      <c r="AC10" s="1">
        <v>26100</v>
      </c>
      <c r="AD10" s="1">
        <v>25800</v>
      </c>
      <c r="AE10" s="1">
        <v>27200</v>
      </c>
      <c r="AF10" s="1">
        <v>29100</v>
      </c>
      <c r="AG10" s="1">
        <v>38400</v>
      </c>
      <c r="AH10" s="1">
        <v>41100</v>
      </c>
      <c r="AI10" s="1">
        <v>43600</v>
      </c>
      <c r="AJ10" s="1">
        <v>44800</v>
      </c>
      <c r="AK10" s="1">
        <f>VLOOKUP(C10,[1]DataDownloadReport_02082019!$A$2:$E$123,5,FALSE)</f>
        <v>47900</v>
      </c>
      <c r="AL10" s="1">
        <v>49800</v>
      </c>
      <c r="AM10" s="1">
        <v>41900</v>
      </c>
      <c r="AN10" s="1">
        <v>49600</v>
      </c>
      <c r="AO10" s="71">
        <v>53700</v>
      </c>
      <c r="AP10" s="71"/>
      <c r="AR10" s="4">
        <f>IFERROR(VLOOKUP(Table3[[#This Row],[Station '#]], $AU$3:$AV$147,2,FALSE),"")</f>
        <v>53700</v>
      </c>
      <c r="AT10" s="4" t="s">
        <v>61</v>
      </c>
      <c r="AU10" s="4">
        <v>12</v>
      </c>
      <c r="AV10" s="4">
        <v>11500</v>
      </c>
    </row>
    <row r="11" spans="1:48" x14ac:dyDescent="0.3">
      <c r="A11" s="70" t="s">
        <v>15</v>
      </c>
      <c r="B11" s="2" t="s">
        <v>19</v>
      </c>
      <c r="C11" s="72">
        <v>53</v>
      </c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1"/>
      <c r="S11" s="1"/>
      <c r="T11" s="1"/>
      <c r="U11" s="1">
        <v>10100</v>
      </c>
      <c r="V11" s="1">
        <v>11300</v>
      </c>
      <c r="W11" s="1">
        <v>14500</v>
      </c>
      <c r="X11" s="1">
        <v>12500</v>
      </c>
      <c r="Y11" s="1">
        <v>11700</v>
      </c>
      <c r="Z11" s="1" t="s">
        <v>8</v>
      </c>
      <c r="AA11" s="1">
        <v>12300</v>
      </c>
      <c r="AB11" s="1">
        <v>20800</v>
      </c>
      <c r="AC11" s="1">
        <v>25700</v>
      </c>
      <c r="AD11" s="1">
        <v>26200</v>
      </c>
      <c r="AE11" s="1">
        <v>26000</v>
      </c>
      <c r="AF11" s="1">
        <v>26900</v>
      </c>
      <c r="AG11" s="1">
        <v>28400</v>
      </c>
      <c r="AH11" s="1">
        <v>25600</v>
      </c>
      <c r="AI11" s="1">
        <v>24300</v>
      </c>
      <c r="AJ11" s="1">
        <v>24600</v>
      </c>
      <c r="AK11" s="1">
        <f>VLOOKUP(C11,[1]DataDownloadReport_02082019!$A$2:$E$123,5,FALSE)</f>
        <v>26200</v>
      </c>
      <c r="AL11" s="1">
        <v>24200</v>
      </c>
      <c r="AM11" s="1">
        <v>20200</v>
      </c>
      <c r="AN11" s="1">
        <v>26100</v>
      </c>
      <c r="AO11" s="71">
        <v>28000</v>
      </c>
      <c r="AP11" s="71"/>
      <c r="AR11" s="4">
        <f>IFERROR(VLOOKUP(Table3[[#This Row],[Station '#]], $AU$3:$AV$147,2,FALSE),"")</f>
        <v>28000</v>
      </c>
      <c r="AT11" s="4" t="s">
        <v>69</v>
      </c>
      <c r="AU11" s="4">
        <v>13</v>
      </c>
      <c r="AV11" s="4">
        <v>31600</v>
      </c>
    </row>
    <row r="12" spans="1:48" ht="15.75" customHeight="1" x14ac:dyDescent="0.3">
      <c r="A12" s="70" t="s">
        <v>15</v>
      </c>
      <c r="B12" s="2" t="s">
        <v>20</v>
      </c>
      <c r="C12" s="1">
        <v>205</v>
      </c>
      <c r="D12" s="2"/>
      <c r="E12" s="2" t="s">
        <v>7</v>
      </c>
      <c r="F12" s="2" t="s">
        <v>7</v>
      </c>
      <c r="G12" s="2"/>
      <c r="H12" s="2"/>
      <c r="I12" s="2">
        <v>4600</v>
      </c>
      <c r="J12" s="2">
        <v>3800</v>
      </c>
      <c r="K12" s="2">
        <v>4900</v>
      </c>
      <c r="L12" s="2">
        <v>4600</v>
      </c>
      <c r="M12" s="2">
        <v>4700</v>
      </c>
      <c r="N12" s="2">
        <v>3400</v>
      </c>
      <c r="O12" s="2">
        <v>4000</v>
      </c>
      <c r="P12" s="2">
        <v>4700</v>
      </c>
      <c r="Q12" s="2">
        <v>5200</v>
      </c>
      <c r="R12" s="1">
        <v>5500</v>
      </c>
      <c r="S12" s="1">
        <v>5800</v>
      </c>
      <c r="T12" s="1">
        <v>6500</v>
      </c>
      <c r="U12" s="1">
        <v>9800</v>
      </c>
      <c r="V12" s="1" t="s">
        <v>8</v>
      </c>
      <c r="W12" s="1">
        <v>14700</v>
      </c>
      <c r="X12" s="1">
        <v>13100</v>
      </c>
      <c r="Y12" s="1">
        <v>12600</v>
      </c>
      <c r="Z12" s="1">
        <v>9400</v>
      </c>
      <c r="AA12" s="1">
        <v>5800</v>
      </c>
      <c r="AB12" s="1">
        <v>3600</v>
      </c>
      <c r="AC12" s="1">
        <v>2600</v>
      </c>
      <c r="AD12" s="1"/>
      <c r="AE12" s="1" t="s">
        <v>9</v>
      </c>
      <c r="AF12" s="1" t="s">
        <v>9</v>
      </c>
      <c r="AG12" s="1">
        <v>7500</v>
      </c>
      <c r="AH12" s="1"/>
      <c r="AI12" s="1">
        <v>8500</v>
      </c>
      <c r="AJ12" s="1"/>
      <c r="AK12" s="1">
        <f>VLOOKUP(C12,[1]DataDownloadReport_02082019!$A$2:$E$123,5,FALSE)</f>
        <v>8900</v>
      </c>
      <c r="AL12" s="1"/>
      <c r="AM12" s="1"/>
      <c r="AN12" s="1"/>
      <c r="AO12" s="71">
        <v>16200</v>
      </c>
      <c r="AP12" s="71"/>
      <c r="AR12" s="4">
        <f>IFERROR(VLOOKUP(Table3[[#This Row],[Station '#]], $AU$3:$AV$147,2,FALSE),"")</f>
        <v>16200</v>
      </c>
      <c r="AT12" s="4" t="s">
        <v>686</v>
      </c>
      <c r="AU12" s="4">
        <v>14</v>
      </c>
      <c r="AV12" s="4">
        <v>58300</v>
      </c>
    </row>
    <row r="13" spans="1:48" ht="16.5" customHeight="1" x14ac:dyDescent="0.3">
      <c r="A13" s="70" t="s">
        <v>15</v>
      </c>
      <c r="B13" s="2" t="s">
        <v>21</v>
      </c>
      <c r="C13" s="1">
        <v>206</v>
      </c>
      <c r="D13" s="2"/>
      <c r="E13" s="2" t="s">
        <v>7</v>
      </c>
      <c r="F13" s="2" t="s">
        <v>7</v>
      </c>
      <c r="G13" s="2"/>
      <c r="H13" s="2"/>
      <c r="I13" s="2">
        <v>650</v>
      </c>
      <c r="J13" s="2">
        <v>500</v>
      </c>
      <c r="K13" s="2">
        <v>550</v>
      </c>
      <c r="L13" s="2">
        <v>900</v>
      </c>
      <c r="M13" s="2">
        <v>800</v>
      </c>
      <c r="N13" s="2">
        <v>850</v>
      </c>
      <c r="O13" s="2">
        <v>700</v>
      </c>
      <c r="P13" s="2">
        <v>1000</v>
      </c>
      <c r="Q13" s="2">
        <v>900</v>
      </c>
      <c r="R13" s="1">
        <v>1000</v>
      </c>
      <c r="S13" s="1">
        <v>1000</v>
      </c>
      <c r="T13" s="1" t="s">
        <v>22</v>
      </c>
      <c r="U13" s="1">
        <v>800</v>
      </c>
      <c r="V13" s="1">
        <v>2000</v>
      </c>
      <c r="W13" s="1">
        <v>2100</v>
      </c>
      <c r="X13" s="1">
        <v>1600</v>
      </c>
      <c r="Y13" s="1">
        <v>2800</v>
      </c>
      <c r="Z13" s="1">
        <v>2400</v>
      </c>
      <c r="AA13" s="1">
        <v>2000</v>
      </c>
      <c r="AB13" s="1">
        <v>1400</v>
      </c>
      <c r="AC13" s="1">
        <v>1500</v>
      </c>
      <c r="AD13" s="1"/>
      <c r="AE13" s="1" t="s">
        <v>9</v>
      </c>
      <c r="AF13" s="1" t="s">
        <v>9</v>
      </c>
      <c r="AG13" s="1"/>
      <c r="AH13" s="1"/>
      <c r="AI13" s="1"/>
      <c r="AJ13" s="1"/>
      <c r="AK13" s="1"/>
      <c r="AL13" s="1"/>
      <c r="AM13" s="1"/>
      <c r="AN13" s="1"/>
      <c r="AO13" s="71">
        <v>5300</v>
      </c>
      <c r="AP13" s="71"/>
      <c r="AR13" s="4">
        <f>IFERROR(VLOOKUP(Table3[[#This Row],[Station '#]], $AU$3:$AV$147,2,FALSE),"")</f>
        <v>5300</v>
      </c>
      <c r="AT13" s="4" t="s">
        <v>687</v>
      </c>
      <c r="AU13" s="4">
        <v>15</v>
      </c>
      <c r="AV13" s="4">
        <v>31200</v>
      </c>
    </row>
    <row r="14" spans="1:48" x14ac:dyDescent="0.3">
      <c r="A14" s="70"/>
      <c r="B14" s="2"/>
      <c r="C14" s="1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1"/>
      <c r="S14" s="1" t="s">
        <v>7</v>
      </c>
      <c r="T14" s="1" t="s">
        <v>9</v>
      </c>
      <c r="U14" s="1" t="s">
        <v>7</v>
      </c>
      <c r="V14" s="1" t="s">
        <v>9</v>
      </c>
      <c r="W14" s="1"/>
      <c r="X14" s="1"/>
      <c r="Y14" s="1"/>
      <c r="Z14" s="1"/>
      <c r="AA14" s="1"/>
      <c r="AB14" s="1"/>
      <c r="AC14" s="1"/>
      <c r="AD14" s="1"/>
      <c r="AE14" s="1" t="s">
        <v>9</v>
      </c>
      <c r="AF14" s="1" t="s">
        <v>9</v>
      </c>
      <c r="AG14" s="1"/>
      <c r="AH14" s="1"/>
      <c r="AI14" s="1"/>
      <c r="AJ14" s="1"/>
      <c r="AK14" s="1"/>
      <c r="AL14" s="1"/>
      <c r="AM14" s="1"/>
      <c r="AN14" s="1"/>
      <c r="AO14" s="71"/>
      <c r="AP14" s="71"/>
      <c r="AR14" s="4" t="str">
        <f>IFERROR(VLOOKUP(Table3[[#This Row],[Station '#]], $AU$3:$AV$147,2,FALSE),"")</f>
        <v/>
      </c>
      <c r="AT14" s="4" t="s">
        <v>265</v>
      </c>
      <c r="AU14" s="4">
        <v>16</v>
      </c>
      <c r="AV14" s="4">
        <v>15500</v>
      </c>
    </row>
    <row r="15" spans="1:48" ht="16.5" hidden="1" customHeight="1" x14ac:dyDescent="0.3">
      <c r="A15" s="70" t="s">
        <v>23</v>
      </c>
      <c r="B15" s="2" t="s">
        <v>24</v>
      </c>
      <c r="C15" s="1">
        <v>496</v>
      </c>
      <c r="D15" s="2"/>
      <c r="E15" s="2"/>
      <c r="F15" s="2"/>
      <c r="G15" s="2"/>
      <c r="H15" s="2"/>
      <c r="I15" s="2"/>
      <c r="J15" s="2"/>
      <c r="K15" s="2"/>
      <c r="L15" s="2"/>
      <c r="M15" s="2"/>
      <c r="N15" s="2"/>
      <c r="O15" s="2"/>
      <c r="P15" s="2">
        <v>4500</v>
      </c>
      <c r="Q15" s="2">
        <v>3600</v>
      </c>
      <c r="R15" s="1">
        <v>4000</v>
      </c>
      <c r="S15" s="1">
        <v>4000</v>
      </c>
      <c r="T15" s="1">
        <v>5900</v>
      </c>
      <c r="U15" s="1">
        <v>4300</v>
      </c>
      <c r="V15" s="1">
        <v>5000</v>
      </c>
      <c r="W15" s="1">
        <v>6200</v>
      </c>
      <c r="X15" s="1">
        <v>6500</v>
      </c>
      <c r="Y15" s="1">
        <v>6400</v>
      </c>
      <c r="Z15" s="1">
        <v>5300</v>
      </c>
      <c r="AA15" s="1">
        <v>4700</v>
      </c>
      <c r="AB15" s="1">
        <v>4000</v>
      </c>
      <c r="AC15" s="1"/>
      <c r="AD15" s="1"/>
      <c r="AE15" s="1" t="s">
        <v>9</v>
      </c>
      <c r="AF15" s="1" t="s">
        <v>9</v>
      </c>
      <c r="AG15" s="1"/>
      <c r="AH15" s="1"/>
      <c r="AI15" s="1"/>
      <c r="AJ15" s="1"/>
      <c r="AK15" s="1"/>
      <c r="AL15" s="1"/>
      <c r="AM15" s="1"/>
      <c r="AN15" s="1"/>
      <c r="AO15" s="71"/>
      <c r="AP15" s="71"/>
      <c r="AR15" s="4" t="str">
        <f>IFERROR(VLOOKUP(Table3[[#This Row],[Station '#]], $AU$3:$AV$147,2,FALSE),"")</f>
        <v/>
      </c>
      <c r="AT15" s="4" t="s">
        <v>429</v>
      </c>
      <c r="AU15" s="4">
        <v>17</v>
      </c>
      <c r="AV15" s="4">
        <v>21900</v>
      </c>
    </row>
    <row r="16" spans="1:48" ht="16.5" hidden="1" customHeight="1" x14ac:dyDescent="0.3">
      <c r="A16" s="70"/>
      <c r="B16" s="2"/>
      <c r="C16" s="1"/>
      <c r="D16" s="2"/>
      <c r="E16" s="2"/>
      <c r="F16" s="2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1"/>
      <c r="S16" s="1" t="s">
        <v>7</v>
      </c>
      <c r="T16" s="1" t="s">
        <v>9</v>
      </c>
      <c r="U16" s="1" t="s">
        <v>7</v>
      </c>
      <c r="V16" s="1" t="s">
        <v>9</v>
      </c>
      <c r="W16" s="1"/>
      <c r="X16" s="1"/>
      <c r="Y16" s="1"/>
      <c r="Z16" s="1"/>
      <c r="AA16" s="1"/>
      <c r="AB16" s="1"/>
      <c r="AC16" s="1"/>
      <c r="AD16" s="1"/>
      <c r="AE16" s="1" t="s">
        <v>9</v>
      </c>
      <c r="AF16" s="1" t="s">
        <v>9</v>
      </c>
      <c r="AG16" s="1"/>
      <c r="AH16" s="1"/>
      <c r="AI16" s="1"/>
      <c r="AJ16" s="1"/>
      <c r="AK16" s="1"/>
      <c r="AL16" s="1"/>
      <c r="AM16" s="1"/>
      <c r="AN16" s="1"/>
      <c r="AO16" s="71"/>
      <c r="AP16" s="71"/>
      <c r="AR16" s="4" t="str">
        <f>IFERROR(VLOOKUP(Table3[[#This Row],[Station '#]], $AU$3:$AV$147,2,FALSE),"")</f>
        <v/>
      </c>
      <c r="AT16" s="4" t="s">
        <v>688</v>
      </c>
      <c r="AU16" s="4">
        <v>18</v>
      </c>
      <c r="AV16" s="4">
        <v>20700</v>
      </c>
    </row>
    <row r="17" spans="1:48" ht="16.5" hidden="1" customHeight="1" x14ac:dyDescent="0.3">
      <c r="A17" s="70" t="s">
        <v>25</v>
      </c>
      <c r="B17" s="2" t="s">
        <v>16</v>
      </c>
      <c r="C17" s="1">
        <v>461</v>
      </c>
      <c r="D17" s="2"/>
      <c r="E17" s="2"/>
      <c r="F17" s="2"/>
      <c r="G17" s="2"/>
      <c r="H17" s="2"/>
      <c r="I17" s="2"/>
      <c r="J17" s="2"/>
      <c r="K17" s="2"/>
      <c r="L17" s="2"/>
      <c r="M17" s="2"/>
      <c r="N17" s="2"/>
      <c r="O17" s="2"/>
      <c r="P17" s="2">
        <v>1600</v>
      </c>
      <c r="Q17" s="2">
        <v>1300</v>
      </c>
      <c r="R17" s="1">
        <v>1500</v>
      </c>
      <c r="S17" s="1">
        <v>1600</v>
      </c>
      <c r="T17" s="1" t="s">
        <v>22</v>
      </c>
      <c r="U17" s="1">
        <v>1500</v>
      </c>
      <c r="V17" s="1">
        <v>1600</v>
      </c>
      <c r="W17" s="1">
        <v>1700</v>
      </c>
      <c r="X17" s="1"/>
      <c r="Y17" s="1">
        <v>900</v>
      </c>
      <c r="Z17" s="1">
        <v>700</v>
      </c>
      <c r="AA17" s="1">
        <v>1400</v>
      </c>
      <c r="AB17" s="1">
        <v>1300</v>
      </c>
      <c r="AC17" s="1">
        <v>1200</v>
      </c>
      <c r="AD17" s="1"/>
      <c r="AE17" s="1" t="s">
        <v>9</v>
      </c>
      <c r="AF17" s="1" t="s">
        <v>9</v>
      </c>
      <c r="AG17" s="1"/>
      <c r="AH17" s="1"/>
      <c r="AI17" s="1"/>
      <c r="AJ17" s="1"/>
      <c r="AK17" s="1"/>
      <c r="AL17" s="1"/>
      <c r="AM17" s="1"/>
      <c r="AN17" s="1"/>
      <c r="AO17" s="71"/>
      <c r="AP17" s="71"/>
      <c r="AR17" s="4" t="str">
        <f>IFERROR(VLOOKUP(Table3[[#This Row],[Station '#]], $AU$3:$AV$147,2,FALSE),"")</f>
        <v/>
      </c>
      <c r="AT17" s="4" t="s">
        <v>689</v>
      </c>
      <c r="AU17" s="4">
        <v>19</v>
      </c>
      <c r="AV17" s="4">
        <v>38700</v>
      </c>
    </row>
    <row r="18" spans="1:48" ht="16.5" hidden="1" customHeight="1" x14ac:dyDescent="0.3">
      <c r="A18" s="70"/>
      <c r="B18" s="2"/>
      <c r="C18" s="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1"/>
      <c r="S18" s="1" t="s">
        <v>7</v>
      </c>
      <c r="T18" s="1" t="s">
        <v>9</v>
      </c>
      <c r="U18" s="1" t="s">
        <v>7</v>
      </c>
      <c r="V18" s="1" t="s">
        <v>9</v>
      </c>
      <c r="W18" s="1"/>
      <c r="X18" s="1"/>
      <c r="Y18" s="1"/>
      <c r="Z18" s="1"/>
      <c r="AA18" s="1"/>
      <c r="AB18" s="1"/>
      <c r="AC18" s="1"/>
      <c r="AD18" s="1"/>
      <c r="AE18" s="1" t="s">
        <v>9</v>
      </c>
      <c r="AF18" s="1" t="s">
        <v>9</v>
      </c>
      <c r="AG18" s="1"/>
      <c r="AH18" s="1"/>
      <c r="AI18" s="1"/>
      <c r="AJ18" s="1"/>
      <c r="AK18" s="1"/>
      <c r="AL18" s="1"/>
      <c r="AM18" s="1"/>
      <c r="AN18" s="1"/>
      <c r="AO18" s="71"/>
      <c r="AP18" s="71"/>
      <c r="AR18" s="4" t="str">
        <f>IFERROR(VLOOKUP(Table3[[#This Row],[Station '#]], $AU$3:$AV$147,2,FALSE),"")</f>
        <v/>
      </c>
      <c r="AT18" s="4" t="s">
        <v>690</v>
      </c>
      <c r="AU18" s="4">
        <v>20</v>
      </c>
      <c r="AV18" s="4">
        <v>51400</v>
      </c>
    </row>
    <row r="19" spans="1:48" ht="16.5" hidden="1" customHeight="1" x14ac:dyDescent="0.3">
      <c r="A19" s="70" t="s">
        <v>26</v>
      </c>
      <c r="B19" s="2" t="s">
        <v>27</v>
      </c>
      <c r="C19" s="1">
        <v>504</v>
      </c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>
        <v>4600</v>
      </c>
      <c r="Q19" s="2">
        <v>4800</v>
      </c>
      <c r="R19" s="1">
        <v>4900</v>
      </c>
      <c r="S19" s="1">
        <v>3500</v>
      </c>
      <c r="T19" s="1" t="s">
        <v>22</v>
      </c>
      <c r="U19" s="1">
        <v>5200</v>
      </c>
      <c r="V19" s="1">
        <v>5100</v>
      </c>
      <c r="W19" s="1">
        <v>5800</v>
      </c>
      <c r="X19" s="1">
        <v>5300</v>
      </c>
      <c r="Y19" s="1">
        <v>6400</v>
      </c>
      <c r="Z19" s="1">
        <v>4900</v>
      </c>
      <c r="AA19" s="1">
        <v>4100</v>
      </c>
      <c r="AB19" s="1">
        <v>3500</v>
      </c>
      <c r="AC19" s="1">
        <v>3400</v>
      </c>
      <c r="AD19" s="1"/>
      <c r="AE19" s="1" t="s">
        <v>9</v>
      </c>
      <c r="AF19" s="1" t="s">
        <v>9</v>
      </c>
      <c r="AG19" s="1"/>
      <c r="AH19" s="1"/>
      <c r="AI19" s="1"/>
      <c r="AJ19" s="1"/>
      <c r="AK19" s="1"/>
      <c r="AL19" s="1"/>
      <c r="AM19" s="1"/>
      <c r="AN19" s="1"/>
      <c r="AO19" s="71"/>
      <c r="AP19" s="71"/>
      <c r="AR19" s="4" t="str">
        <f>IFERROR(VLOOKUP(Table3[[#This Row],[Station '#]], $AU$3:$AV$147,2,FALSE),"")</f>
        <v/>
      </c>
      <c r="AT19" s="4" t="s">
        <v>430</v>
      </c>
      <c r="AU19" s="4">
        <v>21</v>
      </c>
      <c r="AV19" s="4">
        <v>40400</v>
      </c>
    </row>
    <row r="20" spans="1:48" ht="16.5" hidden="1" customHeight="1" x14ac:dyDescent="0.3">
      <c r="A20" s="70"/>
      <c r="B20" s="2"/>
      <c r="C20" s="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1"/>
      <c r="S20" s="1" t="s">
        <v>7</v>
      </c>
      <c r="T20" s="1" t="s">
        <v>9</v>
      </c>
      <c r="U20" s="1" t="s">
        <v>7</v>
      </c>
      <c r="V20" s="1" t="s">
        <v>9</v>
      </c>
      <c r="W20" s="1"/>
      <c r="X20" s="1"/>
      <c r="Y20" s="1"/>
      <c r="Z20" s="1"/>
      <c r="AA20" s="1"/>
      <c r="AB20" s="1"/>
      <c r="AC20" s="1"/>
      <c r="AD20" s="1"/>
      <c r="AE20" s="1" t="s">
        <v>9</v>
      </c>
      <c r="AF20" s="1" t="s">
        <v>9</v>
      </c>
      <c r="AG20" s="1"/>
      <c r="AH20" s="1"/>
      <c r="AI20" s="1"/>
      <c r="AJ20" s="1"/>
      <c r="AK20" s="1"/>
      <c r="AL20" s="1"/>
      <c r="AM20" s="1"/>
      <c r="AN20" s="1"/>
      <c r="AO20" s="71"/>
      <c r="AP20" s="71"/>
      <c r="AR20" s="4" t="str">
        <f>IFERROR(VLOOKUP(Table3[[#This Row],[Station '#]], $AU$3:$AV$147,2,FALSE),"")</f>
        <v/>
      </c>
      <c r="AT20" s="4" t="s">
        <v>691</v>
      </c>
      <c r="AU20" s="4">
        <v>22</v>
      </c>
      <c r="AV20" s="4">
        <v>39700</v>
      </c>
    </row>
    <row r="21" spans="1:48" ht="16.5" customHeight="1" x14ac:dyDescent="0.3">
      <c r="A21" s="70" t="s">
        <v>28</v>
      </c>
      <c r="B21" s="2" t="s">
        <v>29</v>
      </c>
      <c r="C21" s="1">
        <v>509</v>
      </c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>
        <v>2800</v>
      </c>
      <c r="Q21" s="2">
        <v>2700</v>
      </c>
      <c r="R21" s="1">
        <v>2900</v>
      </c>
      <c r="S21" s="1">
        <v>2500</v>
      </c>
      <c r="T21" s="1">
        <v>2800</v>
      </c>
      <c r="U21" s="1">
        <v>3300</v>
      </c>
      <c r="V21" s="1">
        <v>3100</v>
      </c>
      <c r="W21" s="1">
        <v>3300</v>
      </c>
      <c r="X21" s="1">
        <v>3200</v>
      </c>
      <c r="Y21" s="1">
        <v>3100</v>
      </c>
      <c r="Z21" s="1">
        <v>3200</v>
      </c>
      <c r="AA21" s="1">
        <v>2600</v>
      </c>
      <c r="AB21" s="1">
        <v>2300</v>
      </c>
      <c r="AC21" s="1"/>
      <c r="AD21" s="1"/>
      <c r="AE21" s="1" t="s">
        <v>9</v>
      </c>
      <c r="AF21" s="1" t="s">
        <v>9</v>
      </c>
      <c r="AG21" s="1"/>
      <c r="AH21" s="1"/>
      <c r="AI21" s="1"/>
      <c r="AJ21" s="1"/>
      <c r="AK21" s="1"/>
      <c r="AL21" s="1"/>
      <c r="AM21" s="1"/>
      <c r="AN21" s="1"/>
      <c r="AO21" s="71">
        <v>3200</v>
      </c>
      <c r="AP21" s="71"/>
      <c r="AR21" s="4">
        <f>IFERROR(VLOOKUP(Table3[[#This Row],[Station '#]], $AU$3:$AV$147,2,FALSE),"")</f>
        <v>3200</v>
      </c>
      <c r="AT21" s="4" t="s">
        <v>685</v>
      </c>
      <c r="AU21" s="4">
        <v>23</v>
      </c>
      <c r="AV21" s="4">
        <v>37300</v>
      </c>
    </row>
    <row r="22" spans="1:48" ht="16.5" customHeight="1" x14ac:dyDescent="0.3">
      <c r="A22" s="70"/>
      <c r="B22" s="2"/>
      <c r="C22" s="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1"/>
      <c r="S22" s="1" t="s">
        <v>7</v>
      </c>
      <c r="T22" s="1" t="s">
        <v>9</v>
      </c>
      <c r="U22" s="1" t="s">
        <v>7</v>
      </c>
      <c r="V22" s="1" t="s">
        <v>9</v>
      </c>
      <c r="W22" s="1"/>
      <c r="X22" s="1"/>
      <c r="Y22" s="1"/>
      <c r="Z22" s="1"/>
      <c r="AA22" s="1"/>
      <c r="AB22" s="1"/>
      <c r="AC22" s="1"/>
      <c r="AD22" s="1"/>
      <c r="AE22" s="1" t="s">
        <v>9</v>
      </c>
      <c r="AF22" s="1" t="s">
        <v>9</v>
      </c>
      <c r="AG22" s="1"/>
      <c r="AH22" s="1"/>
      <c r="AI22" s="1"/>
      <c r="AJ22" s="1"/>
      <c r="AK22" s="1"/>
      <c r="AL22" s="1"/>
      <c r="AM22" s="1"/>
      <c r="AN22" s="1"/>
      <c r="AO22" s="71"/>
      <c r="AP22" s="71"/>
      <c r="AR22" s="4" t="str">
        <f>IFERROR(VLOOKUP(Table3[[#This Row],[Station '#]], $AU$3:$AV$147,2,FALSE),"")</f>
        <v/>
      </c>
      <c r="AT22" s="4" t="s">
        <v>685</v>
      </c>
      <c r="AU22" s="4">
        <v>25</v>
      </c>
      <c r="AV22" s="4">
        <v>55000</v>
      </c>
    </row>
    <row r="23" spans="1:48" x14ac:dyDescent="0.3">
      <c r="A23" s="73" t="s">
        <v>30</v>
      </c>
      <c r="B23" s="74" t="s">
        <v>31</v>
      </c>
      <c r="C23" s="75">
        <v>216</v>
      </c>
      <c r="D23" s="74"/>
      <c r="E23" s="74" t="s">
        <v>7</v>
      </c>
      <c r="F23" s="74" t="s">
        <v>7</v>
      </c>
      <c r="G23" s="74"/>
      <c r="H23" s="74"/>
      <c r="I23" s="74"/>
      <c r="J23" s="74">
        <v>2500</v>
      </c>
      <c r="K23" s="74">
        <v>4400</v>
      </c>
      <c r="L23" s="74">
        <v>4200</v>
      </c>
      <c r="M23" s="74">
        <v>4200</v>
      </c>
      <c r="N23" s="74">
        <v>3600</v>
      </c>
      <c r="O23" s="74">
        <v>4400</v>
      </c>
      <c r="P23" s="74">
        <v>6400</v>
      </c>
      <c r="Q23" s="74">
        <v>5700</v>
      </c>
      <c r="R23" s="75">
        <v>6800</v>
      </c>
      <c r="S23" s="75">
        <v>6200</v>
      </c>
      <c r="T23" s="75">
        <v>5700</v>
      </c>
      <c r="U23" s="75">
        <v>6000</v>
      </c>
      <c r="V23" s="75">
        <v>7600</v>
      </c>
      <c r="W23" s="75">
        <v>7400</v>
      </c>
      <c r="X23" s="75">
        <v>9200</v>
      </c>
      <c r="Y23" s="75">
        <v>5900</v>
      </c>
      <c r="Z23" s="75">
        <v>10900</v>
      </c>
      <c r="AA23" s="75">
        <v>9100</v>
      </c>
      <c r="AB23" s="75">
        <v>10400</v>
      </c>
      <c r="AC23" s="75">
        <v>10000</v>
      </c>
      <c r="AD23" s="75">
        <v>8200</v>
      </c>
      <c r="AE23" s="75" t="s">
        <v>9</v>
      </c>
      <c r="AF23" s="75">
        <v>8400</v>
      </c>
      <c r="AG23" s="75"/>
      <c r="AH23" s="75">
        <v>8200</v>
      </c>
      <c r="AI23" s="75"/>
      <c r="AJ23" s="75">
        <v>11500</v>
      </c>
      <c r="AK23" s="75"/>
      <c r="AL23" s="75">
        <v>11400</v>
      </c>
      <c r="AM23" s="75"/>
      <c r="AN23" s="75">
        <v>10600</v>
      </c>
      <c r="AO23" s="76"/>
      <c r="AP23" s="98"/>
      <c r="AR23" s="4" t="str">
        <f>IFERROR(VLOOKUP(Table3[[#This Row],[Station '#]], $AU$3:$AV$147,2,FALSE),"")</f>
        <v/>
      </c>
      <c r="AT23" s="4" t="s">
        <v>692</v>
      </c>
      <c r="AU23" s="4">
        <v>27</v>
      </c>
      <c r="AV23" s="4">
        <v>5000</v>
      </c>
    </row>
    <row r="24" spans="1:48" x14ac:dyDescent="0.3">
      <c r="A24" s="70"/>
      <c r="B24" s="2"/>
      <c r="C24" s="1"/>
      <c r="D24" s="2"/>
      <c r="E24" s="2"/>
      <c r="F24" s="2"/>
      <c r="G24" s="2"/>
      <c r="H24" s="2"/>
      <c r="I24" s="2" t="s">
        <v>9</v>
      </c>
      <c r="J24" s="2" t="s">
        <v>9</v>
      </c>
      <c r="K24" s="2" t="s">
        <v>9</v>
      </c>
      <c r="L24" s="2"/>
      <c r="M24" s="2"/>
      <c r="N24" s="2"/>
      <c r="O24" s="2"/>
      <c r="P24" s="2"/>
      <c r="Q24" s="2"/>
      <c r="R24" s="1"/>
      <c r="S24" s="1" t="s">
        <v>7</v>
      </c>
      <c r="T24" s="1" t="s">
        <v>9</v>
      </c>
      <c r="U24" s="1" t="s">
        <v>7</v>
      </c>
      <c r="V24" s="1" t="s">
        <v>9</v>
      </c>
      <c r="W24" s="1"/>
      <c r="X24" s="1"/>
      <c r="Y24" s="1"/>
      <c r="Z24" s="1"/>
      <c r="AA24" s="1"/>
      <c r="AB24" s="1"/>
      <c r="AC24" s="1"/>
      <c r="AD24" s="1"/>
      <c r="AE24" s="1" t="s">
        <v>9</v>
      </c>
      <c r="AF24" s="1" t="s">
        <v>9</v>
      </c>
      <c r="AG24" s="1"/>
      <c r="AH24" s="1"/>
      <c r="AI24" s="1"/>
      <c r="AJ24" s="1"/>
      <c r="AK24" s="1"/>
      <c r="AL24" s="1"/>
      <c r="AM24" s="1"/>
      <c r="AN24" s="1"/>
      <c r="AO24" s="71"/>
      <c r="AP24" s="71"/>
      <c r="AR24" s="4" t="str">
        <f>IFERROR(VLOOKUP(Table3[[#This Row],[Station '#]], $AU$3:$AV$147,2,FALSE),"")</f>
        <v/>
      </c>
      <c r="AT24" s="4" t="s">
        <v>155</v>
      </c>
      <c r="AU24" s="4">
        <v>28</v>
      </c>
      <c r="AV24" s="4">
        <v>28700</v>
      </c>
    </row>
    <row r="25" spans="1:48" ht="16.5" hidden="1" customHeight="1" x14ac:dyDescent="0.3">
      <c r="A25" s="70" t="s">
        <v>412</v>
      </c>
      <c r="B25" s="2" t="s">
        <v>32</v>
      </c>
      <c r="C25" s="1">
        <v>218</v>
      </c>
      <c r="D25" s="2"/>
      <c r="E25" s="2">
        <v>23300</v>
      </c>
      <c r="F25" s="2">
        <v>26000</v>
      </c>
      <c r="G25" s="2">
        <v>27900</v>
      </c>
      <c r="H25" s="2">
        <v>31600</v>
      </c>
      <c r="I25" s="2">
        <v>29800</v>
      </c>
      <c r="J25" s="2">
        <v>30700</v>
      </c>
      <c r="K25" s="2">
        <v>28600</v>
      </c>
      <c r="L25" s="2">
        <v>24800</v>
      </c>
      <c r="M25" s="2">
        <v>29100</v>
      </c>
      <c r="N25" s="2">
        <v>30600</v>
      </c>
      <c r="O25" s="2">
        <v>31400</v>
      </c>
      <c r="P25" s="2">
        <v>33100</v>
      </c>
      <c r="Q25" s="2">
        <v>27500</v>
      </c>
      <c r="R25" s="1">
        <v>31300</v>
      </c>
      <c r="S25" s="1">
        <v>31800</v>
      </c>
      <c r="T25" s="1">
        <v>32300</v>
      </c>
      <c r="U25" s="1">
        <v>34000</v>
      </c>
      <c r="V25" s="1">
        <v>31000</v>
      </c>
      <c r="W25" s="1">
        <v>35700</v>
      </c>
      <c r="X25" s="1">
        <v>37800</v>
      </c>
      <c r="Y25" s="1">
        <v>33400</v>
      </c>
      <c r="Z25" s="1">
        <v>34000</v>
      </c>
      <c r="AA25" s="1">
        <v>29500</v>
      </c>
      <c r="AB25" s="1">
        <v>28900</v>
      </c>
      <c r="AC25" s="1"/>
      <c r="AD25" s="1"/>
      <c r="AE25" s="1" t="s">
        <v>9</v>
      </c>
      <c r="AF25" s="1" t="s">
        <v>9</v>
      </c>
      <c r="AG25" s="1"/>
      <c r="AH25" s="1"/>
      <c r="AI25" s="1"/>
      <c r="AJ25" s="1"/>
      <c r="AK25" s="1"/>
      <c r="AL25" s="1"/>
      <c r="AM25" s="1"/>
      <c r="AN25" s="1"/>
      <c r="AO25" s="71"/>
      <c r="AP25" s="71"/>
      <c r="AR25" s="4" t="str">
        <f>IFERROR(VLOOKUP(Table3[[#This Row],[Station '#]], $AU$3:$AV$147,2,FALSE),"")</f>
        <v/>
      </c>
      <c r="AT25" s="4" t="s">
        <v>432</v>
      </c>
      <c r="AU25" s="4">
        <v>29</v>
      </c>
      <c r="AV25" s="4">
        <v>14900</v>
      </c>
    </row>
    <row r="26" spans="1:48" x14ac:dyDescent="0.3">
      <c r="A26" s="70" t="s">
        <v>412</v>
      </c>
      <c r="B26" s="2" t="s">
        <v>442</v>
      </c>
      <c r="C26" s="72">
        <v>104</v>
      </c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1"/>
      <c r="S26" s="1"/>
      <c r="T26" s="1"/>
      <c r="U26" s="1"/>
      <c r="V26" s="1"/>
      <c r="W26" s="1"/>
      <c r="X26" s="1"/>
      <c r="Y26" s="1"/>
      <c r="Z26" s="1"/>
      <c r="AA26" s="1"/>
      <c r="AB26" s="1"/>
      <c r="AC26" s="1"/>
      <c r="AD26" s="1"/>
      <c r="AE26" s="1"/>
      <c r="AF26" s="1"/>
      <c r="AG26" s="1"/>
      <c r="AH26" s="1">
        <v>28600</v>
      </c>
      <c r="AI26" s="1">
        <v>29900</v>
      </c>
      <c r="AJ26" s="1"/>
      <c r="AK26" s="1">
        <f>VLOOKUP(C26,[1]DataDownloadReport_02082019!$A$2:$E$123,5,FALSE)</f>
        <v>30800</v>
      </c>
      <c r="AL26" s="1">
        <v>30900</v>
      </c>
      <c r="AM26" s="1">
        <v>24200</v>
      </c>
      <c r="AN26" s="1">
        <v>26800</v>
      </c>
      <c r="AO26" s="71">
        <v>27200</v>
      </c>
      <c r="AP26" s="71"/>
      <c r="AR26" s="4">
        <f>IFERROR(VLOOKUP(Table3[[#This Row],[Station '#]], $AU$3:$AV$147,2,FALSE),"")</f>
        <v>27200</v>
      </c>
      <c r="AT26" s="4" t="s">
        <v>110</v>
      </c>
      <c r="AU26" s="4">
        <v>30</v>
      </c>
      <c r="AV26" s="4">
        <v>49400</v>
      </c>
    </row>
    <row r="27" spans="1:48" ht="16.5" hidden="1" customHeight="1" x14ac:dyDescent="0.3">
      <c r="A27" s="70" t="s">
        <v>412</v>
      </c>
      <c r="B27" s="2" t="s">
        <v>33</v>
      </c>
      <c r="C27" s="1">
        <v>219</v>
      </c>
      <c r="D27" s="2"/>
      <c r="E27" s="2">
        <v>19200</v>
      </c>
      <c r="F27" s="2">
        <v>21700</v>
      </c>
      <c r="G27" s="2">
        <v>21700</v>
      </c>
      <c r="H27" s="2">
        <v>21300</v>
      </c>
      <c r="I27" s="2">
        <v>24400</v>
      </c>
      <c r="J27" s="2">
        <v>24500</v>
      </c>
      <c r="K27" s="2">
        <v>24300</v>
      </c>
      <c r="L27" s="2">
        <v>25700</v>
      </c>
      <c r="M27" s="2">
        <v>24500</v>
      </c>
      <c r="N27" s="2">
        <v>24200</v>
      </c>
      <c r="O27" s="2">
        <v>23500</v>
      </c>
      <c r="P27" s="2">
        <v>24200</v>
      </c>
      <c r="Q27" s="2">
        <v>24600</v>
      </c>
      <c r="R27" s="1">
        <v>26800</v>
      </c>
      <c r="S27" s="1">
        <v>26000</v>
      </c>
      <c r="T27" s="1">
        <v>24900</v>
      </c>
      <c r="U27" s="1">
        <v>27800</v>
      </c>
      <c r="V27" s="1">
        <v>25700</v>
      </c>
      <c r="W27" s="1">
        <v>27300</v>
      </c>
      <c r="X27" s="1">
        <v>28700</v>
      </c>
      <c r="Y27" s="1">
        <v>28500</v>
      </c>
      <c r="Z27" s="1">
        <v>27700</v>
      </c>
      <c r="AA27" s="1">
        <v>24800</v>
      </c>
      <c r="AB27" s="1">
        <v>23500</v>
      </c>
      <c r="AC27" s="1"/>
      <c r="AD27" s="1"/>
      <c r="AE27" s="1" t="s">
        <v>9</v>
      </c>
      <c r="AF27" s="1" t="s">
        <v>9</v>
      </c>
      <c r="AG27" s="1"/>
      <c r="AH27" s="1"/>
      <c r="AI27" s="1"/>
      <c r="AJ27" s="1"/>
      <c r="AK27" s="1"/>
      <c r="AL27" s="1"/>
      <c r="AM27" s="1" t="e">
        <v>#N/A</v>
      </c>
      <c r="AN27" s="1"/>
      <c r="AO27" s="71"/>
      <c r="AP27" s="71"/>
      <c r="AR27" s="4" t="str">
        <f>IFERROR(VLOOKUP(Table3[[#This Row],[Station '#]], $AU$3:$AV$147,2,FALSE),"")</f>
        <v/>
      </c>
      <c r="AT27" s="4" t="s">
        <v>110</v>
      </c>
      <c r="AU27" s="4">
        <v>31</v>
      </c>
      <c r="AV27" s="4">
        <v>65800</v>
      </c>
    </row>
    <row r="28" spans="1:48" ht="16.5" hidden="1" customHeight="1" x14ac:dyDescent="0.3">
      <c r="A28" s="70" t="s">
        <v>412</v>
      </c>
      <c r="B28" s="2" t="s">
        <v>34</v>
      </c>
      <c r="C28" s="1">
        <v>4</v>
      </c>
      <c r="D28" s="2"/>
      <c r="E28" s="2"/>
      <c r="F28" s="2"/>
      <c r="G28" s="2"/>
      <c r="H28" s="2"/>
      <c r="I28" s="2" t="s">
        <v>9</v>
      </c>
      <c r="J28" s="2" t="s">
        <v>9</v>
      </c>
      <c r="K28" s="2">
        <v>15300</v>
      </c>
      <c r="L28" s="2">
        <v>14400</v>
      </c>
      <c r="M28" s="2">
        <v>17600</v>
      </c>
      <c r="N28" s="2">
        <v>16500</v>
      </c>
      <c r="O28" s="2">
        <v>16200</v>
      </c>
      <c r="P28" s="2">
        <v>15900</v>
      </c>
      <c r="Q28" s="2">
        <v>16400</v>
      </c>
      <c r="R28" s="1">
        <v>17000</v>
      </c>
      <c r="S28" s="1">
        <v>18400</v>
      </c>
      <c r="T28" s="1">
        <v>19500</v>
      </c>
      <c r="U28" s="1">
        <v>20000</v>
      </c>
      <c r="V28" s="1">
        <v>20600</v>
      </c>
      <c r="W28" s="1">
        <v>22000</v>
      </c>
      <c r="X28" s="1">
        <v>22300</v>
      </c>
      <c r="Y28" s="1"/>
      <c r="Z28" s="1">
        <v>26700</v>
      </c>
      <c r="AA28" s="1"/>
      <c r="AB28" s="1"/>
      <c r="AC28" s="1"/>
      <c r="AD28" s="1"/>
      <c r="AE28" s="1" t="s">
        <v>9</v>
      </c>
      <c r="AF28" s="1" t="s">
        <v>9</v>
      </c>
      <c r="AG28" s="1"/>
      <c r="AH28" s="1"/>
      <c r="AI28" s="1"/>
      <c r="AJ28" s="1"/>
      <c r="AK28" s="1"/>
      <c r="AL28" s="1" t="e">
        <v>#N/A</v>
      </c>
      <c r="AM28" s="1" t="e">
        <v>#N/A</v>
      </c>
      <c r="AN28" s="1"/>
      <c r="AO28" s="71"/>
      <c r="AP28" s="71"/>
      <c r="AR28" s="4" t="str">
        <f>IFERROR(VLOOKUP(Table3[[#This Row],[Station '#]], $AU$3:$AV$147,2,FALSE),"")</f>
        <v/>
      </c>
      <c r="AT28" s="4" t="s">
        <v>304</v>
      </c>
      <c r="AU28" s="4">
        <v>34</v>
      </c>
      <c r="AV28" s="4">
        <v>24900</v>
      </c>
    </row>
    <row r="29" spans="1:48" ht="15.75" customHeight="1" x14ac:dyDescent="0.3">
      <c r="A29" s="70" t="s">
        <v>412</v>
      </c>
      <c r="B29" s="2" t="s">
        <v>34</v>
      </c>
      <c r="C29" s="72">
        <v>64</v>
      </c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1"/>
      <c r="S29" s="1"/>
      <c r="T29" s="1"/>
      <c r="U29" s="1"/>
      <c r="V29" s="1"/>
      <c r="W29" s="1"/>
      <c r="X29" s="1"/>
      <c r="Y29" s="1"/>
      <c r="Z29" s="1"/>
      <c r="AA29" s="1"/>
      <c r="AB29" s="1">
        <v>18300</v>
      </c>
      <c r="AC29" s="1">
        <v>19200</v>
      </c>
      <c r="AD29" s="1">
        <v>19300</v>
      </c>
      <c r="AE29" s="1">
        <v>18400</v>
      </c>
      <c r="AF29" s="1">
        <v>20100</v>
      </c>
      <c r="AG29" s="1">
        <v>21000</v>
      </c>
      <c r="AH29" s="1">
        <v>22900</v>
      </c>
      <c r="AI29" s="1">
        <v>23900</v>
      </c>
      <c r="AJ29" s="1">
        <v>21900</v>
      </c>
      <c r="AK29" s="1">
        <v>26300</v>
      </c>
      <c r="AL29" s="1">
        <v>28100</v>
      </c>
      <c r="AM29" s="1">
        <v>25800</v>
      </c>
      <c r="AN29" s="1">
        <v>29200</v>
      </c>
      <c r="AO29" s="71">
        <v>30600</v>
      </c>
      <c r="AP29" s="71"/>
      <c r="AR29" s="4">
        <f>IFERROR(VLOOKUP(Table3[[#This Row],[Station '#]], $AU$3:$AV$147,2,FALSE),"")</f>
        <v>30600</v>
      </c>
      <c r="AT29" s="4" t="s">
        <v>689</v>
      </c>
      <c r="AU29" s="4">
        <v>35</v>
      </c>
      <c r="AV29" s="4">
        <v>31500</v>
      </c>
    </row>
    <row r="30" spans="1:48" ht="16.5" hidden="1" customHeight="1" x14ac:dyDescent="0.3">
      <c r="A30" s="70" t="s">
        <v>412</v>
      </c>
      <c r="B30" s="2" t="s">
        <v>35</v>
      </c>
      <c r="C30" s="1">
        <v>217</v>
      </c>
      <c r="D30" s="2"/>
      <c r="E30" s="2">
        <v>8730</v>
      </c>
      <c r="F30" s="2">
        <v>12100</v>
      </c>
      <c r="G30" s="2">
        <v>17200</v>
      </c>
      <c r="H30" s="2">
        <v>10600</v>
      </c>
      <c r="I30" s="2">
        <v>8800</v>
      </c>
      <c r="J30" s="2">
        <v>8800</v>
      </c>
      <c r="K30" s="2">
        <v>9100</v>
      </c>
      <c r="L30" s="2">
        <v>11500</v>
      </c>
      <c r="M30" s="2">
        <v>8300</v>
      </c>
      <c r="N30" s="2">
        <v>8700</v>
      </c>
      <c r="O30" s="2">
        <v>8800</v>
      </c>
      <c r="P30" s="2">
        <v>8900</v>
      </c>
      <c r="Q30" s="2">
        <v>8400</v>
      </c>
      <c r="R30" s="1">
        <v>8900</v>
      </c>
      <c r="S30" s="1">
        <v>9300</v>
      </c>
      <c r="T30" s="1">
        <v>10000</v>
      </c>
      <c r="U30" s="1">
        <v>9300</v>
      </c>
      <c r="V30" s="1">
        <v>10100</v>
      </c>
      <c r="W30" s="1">
        <v>11900</v>
      </c>
      <c r="X30" s="1">
        <v>11900</v>
      </c>
      <c r="Y30" s="1">
        <v>13700</v>
      </c>
      <c r="Z30" s="1">
        <v>11600</v>
      </c>
      <c r="AA30" s="1">
        <v>8700</v>
      </c>
      <c r="AB30" s="1">
        <v>10600</v>
      </c>
      <c r="AC30" s="1"/>
      <c r="AD30" s="1"/>
      <c r="AE30" s="1" t="s">
        <v>9</v>
      </c>
      <c r="AF30" s="1" t="s">
        <v>9</v>
      </c>
      <c r="AG30" s="1"/>
      <c r="AH30" s="1"/>
      <c r="AI30" s="1"/>
      <c r="AJ30" s="1"/>
      <c r="AK30" s="1"/>
      <c r="AL30" s="1"/>
      <c r="AM30" s="1"/>
      <c r="AN30" s="1"/>
      <c r="AO30" s="71"/>
      <c r="AP30" s="71"/>
      <c r="AR30" s="4" t="str">
        <f>IFERROR(VLOOKUP(Table3[[#This Row],[Station '#]], $AU$3:$AV$147,2,FALSE),"")</f>
        <v/>
      </c>
      <c r="AT30" s="4" t="s">
        <v>689</v>
      </c>
      <c r="AU30" s="4">
        <v>36</v>
      </c>
      <c r="AV30" s="4">
        <v>18900</v>
      </c>
    </row>
    <row r="31" spans="1:48" x14ac:dyDescent="0.3">
      <c r="A31" s="70"/>
      <c r="B31" s="2"/>
      <c r="C31" s="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1"/>
      <c r="S31" s="1"/>
      <c r="T31" s="1"/>
      <c r="U31" s="1"/>
      <c r="V31" s="1"/>
      <c r="W31" s="1"/>
      <c r="X31" s="1"/>
      <c r="Y31" s="1"/>
      <c r="Z31" s="1"/>
      <c r="AA31" s="1"/>
      <c r="AB31" s="1"/>
      <c r="AC31" s="1"/>
      <c r="AD31" s="1"/>
      <c r="AE31" s="1"/>
      <c r="AF31" s="1"/>
      <c r="AG31" s="1"/>
      <c r="AH31" s="1"/>
      <c r="AI31" s="1"/>
      <c r="AJ31" s="1"/>
      <c r="AK31" s="1"/>
      <c r="AL31" s="1"/>
      <c r="AM31" s="1"/>
      <c r="AN31" s="1"/>
      <c r="AO31" s="71"/>
      <c r="AP31" s="71"/>
      <c r="AR31" s="4" t="str">
        <f>IFERROR(VLOOKUP(Table3[[#This Row],[Station '#]], $AU$3:$AV$147,2,FALSE),"")</f>
        <v/>
      </c>
      <c r="AT31" s="4" t="s">
        <v>432</v>
      </c>
      <c r="AU31" s="4">
        <v>37</v>
      </c>
      <c r="AV31" s="4">
        <v>28100</v>
      </c>
    </row>
    <row r="32" spans="1:48" ht="16.5" hidden="1" customHeight="1" x14ac:dyDescent="0.3">
      <c r="A32" s="70" t="s">
        <v>13</v>
      </c>
      <c r="B32" s="2" t="s">
        <v>11</v>
      </c>
      <c r="C32" s="1">
        <v>202</v>
      </c>
      <c r="D32" s="2"/>
      <c r="E32" s="2" t="s">
        <v>7</v>
      </c>
      <c r="F32" s="2" t="s">
        <v>7</v>
      </c>
      <c r="G32" s="2"/>
      <c r="H32" s="2"/>
      <c r="I32" s="2">
        <v>750</v>
      </c>
      <c r="J32" s="2">
        <v>850</v>
      </c>
      <c r="K32" s="2">
        <v>850</v>
      </c>
      <c r="L32" s="2">
        <v>900</v>
      </c>
      <c r="M32" s="2">
        <v>850</v>
      </c>
      <c r="N32" s="2">
        <v>900</v>
      </c>
      <c r="O32" s="2">
        <v>1000</v>
      </c>
      <c r="P32" s="2">
        <v>1000</v>
      </c>
      <c r="Q32" s="2">
        <v>1000</v>
      </c>
      <c r="R32" s="1">
        <v>1000</v>
      </c>
      <c r="S32" s="1">
        <v>1000</v>
      </c>
      <c r="T32" s="1">
        <v>1100</v>
      </c>
      <c r="U32" s="1">
        <v>1400</v>
      </c>
      <c r="V32" s="1">
        <v>1300</v>
      </c>
      <c r="W32" s="1">
        <v>2100</v>
      </c>
      <c r="X32" s="1">
        <v>2600</v>
      </c>
      <c r="Y32" s="1">
        <v>3200</v>
      </c>
      <c r="Z32" s="1">
        <v>2800</v>
      </c>
      <c r="AA32" s="1">
        <v>2400</v>
      </c>
      <c r="AB32" s="1">
        <v>1900</v>
      </c>
      <c r="AC32" s="1">
        <v>1900</v>
      </c>
      <c r="AD32" s="1"/>
      <c r="AE32" s="1" t="s">
        <v>9</v>
      </c>
      <c r="AF32" s="1"/>
      <c r="AG32" s="1"/>
      <c r="AH32" s="1"/>
      <c r="AI32" s="1"/>
      <c r="AJ32" s="1"/>
      <c r="AK32" s="1"/>
      <c r="AL32" s="1"/>
      <c r="AM32" s="1"/>
      <c r="AN32" s="1"/>
      <c r="AO32" s="71"/>
      <c r="AP32" s="71"/>
      <c r="AR32" s="4" t="str">
        <f>IFERROR(VLOOKUP(Table3[[#This Row],[Station '#]], $AU$3:$AV$147,2,FALSE),"")</f>
        <v/>
      </c>
      <c r="AT32" s="4" t="s">
        <v>693</v>
      </c>
      <c r="AU32" s="4">
        <v>38</v>
      </c>
      <c r="AV32" s="4">
        <v>14800</v>
      </c>
    </row>
    <row r="33" spans="1:48" x14ac:dyDescent="0.3">
      <c r="A33" s="70" t="s">
        <v>13</v>
      </c>
      <c r="B33" s="2" t="s">
        <v>14</v>
      </c>
      <c r="C33" s="1">
        <v>203</v>
      </c>
      <c r="D33" s="2"/>
      <c r="E33" s="2">
        <v>1850</v>
      </c>
      <c r="F33" s="2">
        <v>2400</v>
      </c>
      <c r="G33" s="2">
        <v>2100</v>
      </c>
      <c r="H33" s="2">
        <v>2100</v>
      </c>
      <c r="I33" s="2">
        <v>2300</v>
      </c>
      <c r="J33" s="2">
        <v>2300</v>
      </c>
      <c r="K33" s="2">
        <v>2000</v>
      </c>
      <c r="L33" s="2">
        <v>2200</v>
      </c>
      <c r="M33" s="2">
        <v>2600</v>
      </c>
      <c r="N33" s="2">
        <v>2500</v>
      </c>
      <c r="O33" s="2">
        <v>2500</v>
      </c>
      <c r="P33" s="2">
        <v>2700</v>
      </c>
      <c r="Q33" s="2">
        <v>2600</v>
      </c>
      <c r="R33" s="1">
        <v>3000</v>
      </c>
      <c r="S33" s="1">
        <v>2700</v>
      </c>
      <c r="T33" s="1">
        <v>3200</v>
      </c>
      <c r="U33" s="1">
        <v>3700</v>
      </c>
      <c r="V33" s="1">
        <v>4000</v>
      </c>
      <c r="W33" s="1">
        <v>4900</v>
      </c>
      <c r="X33" s="1">
        <v>6100</v>
      </c>
      <c r="Y33" s="1">
        <v>8500</v>
      </c>
      <c r="Z33" s="1">
        <v>9100</v>
      </c>
      <c r="AA33" s="1">
        <v>7800</v>
      </c>
      <c r="AB33" s="1">
        <v>7200</v>
      </c>
      <c r="AC33" s="1">
        <v>7900</v>
      </c>
      <c r="AD33" s="1">
        <v>7900</v>
      </c>
      <c r="AE33" s="1">
        <v>9500</v>
      </c>
      <c r="AF33" s="1">
        <v>8100</v>
      </c>
      <c r="AG33" s="1">
        <v>8800</v>
      </c>
      <c r="AH33" s="1">
        <v>9600</v>
      </c>
      <c r="AI33" s="1">
        <v>9900</v>
      </c>
      <c r="AJ33" s="1">
        <v>10000</v>
      </c>
      <c r="AK33" s="1">
        <f>VLOOKUP(C33,[1]DataDownloadReport_02082019!$A$2:$E$123,5,FALSE)</f>
        <v>10800</v>
      </c>
      <c r="AL33" s="1">
        <v>12300</v>
      </c>
      <c r="AM33" s="1">
        <v>12700</v>
      </c>
      <c r="AN33" s="1"/>
      <c r="AO33" s="71"/>
      <c r="AP33" s="71"/>
      <c r="AR33" s="4" t="str">
        <f>IFERROR(VLOOKUP(Table3[[#This Row],[Station '#]], $AU$3:$AV$147,2,FALSE),"")</f>
        <v/>
      </c>
      <c r="AT33" s="4" t="s">
        <v>158</v>
      </c>
      <c r="AU33" s="4">
        <v>39</v>
      </c>
      <c r="AV33" s="4">
        <v>23000</v>
      </c>
    </row>
    <row r="34" spans="1:48" x14ac:dyDescent="0.3">
      <c r="A34" s="70"/>
      <c r="B34" s="2"/>
      <c r="C34" s="1"/>
      <c r="D34" s="2"/>
      <c r="E34" s="2"/>
      <c r="F34" s="2"/>
      <c r="G34" s="2"/>
      <c r="H34" s="2"/>
      <c r="I34" s="2" t="s">
        <v>9</v>
      </c>
      <c r="J34" s="2" t="s">
        <v>9</v>
      </c>
      <c r="K34" s="2" t="s">
        <v>9</v>
      </c>
      <c r="L34" s="2"/>
      <c r="M34" s="2"/>
      <c r="N34" s="2"/>
      <c r="O34" s="2"/>
      <c r="P34" s="2"/>
      <c r="Q34" s="2"/>
      <c r="R34" s="1"/>
      <c r="S34" s="1" t="s">
        <v>7</v>
      </c>
      <c r="T34" s="1" t="s">
        <v>9</v>
      </c>
      <c r="U34" s="1" t="s">
        <v>7</v>
      </c>
      <c r="V34" s="1" t="s">
        <v>9</v>
      </c>
      <c r="W34" s="1"/>
      <c r="X34" s="1"/>
      <c r="Y34" s="1"/>
      <c r="Z34" s="1"/>
      <c r="AA34" s="1"/>
      <c r="AB34" s="1"/>
      <c r="AC34" s="1"/>
      <c r="AD34" s="1"/>
      <c r="AE34" s="1" t="s">
        <v>9</v>
      </c>
      <c r="AF34" s="1"/>
      <c r="AG34" s="1"/>
      <c r="AH34" s="1"/>
      <c r="AI34" s="1"/>
      <c r="AJ34" s="1"/>
      <c r="AK34" s="1"/>
      <c r="AL34" s="1"/>
      <c r="AM34" s="1"/>
      <c r="AN34" s="1"/>
      <c r="AO34" s="71"/>
      <c r="AP34" s="71"/>
      <c r="AR34" s="4" t="str">
        <f>IFERROR(VLOOKUP(Table3[[#This Row],[Station '#]], $AU$3:$AV$147,2,FALSE),"")</f>
        <v/>
      </c>
      <c r="AT34" s="4" t="s">
        <v>119</v>
      </c>
      <c r="AU34" s="4">
        <v>40</v>
      </c>
      <c r="AV34" s="4">
        <v>45100</v>
      </c>
    </row>
    <row r="35" spans="1:48" x14ac:dyDescent="0.3">
      <c r="A35" s="70" t="s">
        <v>460</v>
      </c>
      <c r="B35" s="2" t="s">
        <v>36</v>
      </c>
      <c r="C35" s="1">
        <v>514</v>
      </c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1"/>
      <c r="S35" s="1"/>
      <c r="T35" s="1"/>
      <c r="U35" s="1"/>
      <c r="V35" s="1"/>
      <c r="W35" s="1"/>
      <c r="X35" s="1"/>
      <c r="Y35" s="1"/>
      <c r="Z35" s="1"/>
      <c r="AA35" s="1"/>
      <c r="AB35" s="1"/>
      <c r="AC35" s="1"/>
      <c r="AD35" s="1"/>
      <c r="AE35" s="1"/>
      <c r="AF35" s="1"/>
      <c r="AG35" s="1">
        <v>29900</v>
      </c>
      <c r="AH35" s="1"/>
      <c r="AI35" s="1">
        <v>22800</v>
      </c>
      <c r="AJ35" s="1"/>
      <c r="AK35" s="1">
        <v>24400</v>
      </c>
      <c r="AL35" s="1">
        <v>28400</v>
      </c>
      <c r="AM35" s="1">
        <v>21500</v>
      </c>
      <c r="AN35" s="1">
        <v>25600</v>
      </c>
      <c r="AO35" s="71"/>
      <c r="AP35" s="71"/>
      <c r="AR35" s="4" t="str">
        <f>IFERROR(VLOOKUP(Table3[[#This Row],[Station '#]], $AU$3:$AV$147,2,FALSE),"")</f>
        <v/>
      </c>
      <c r="AT35" s="4" t="s">
        <v>694</v>
      </c>
      <c r="AU35" s="4">
        <v>41</v>
      </c>
      <c r="AV35" s="4">
        <v>41500</v>
      </c>
    </row>
    <row r="36" spans="1:48" x14ac:dyDescent="0.3">
      <c r="A36" s="70" t="s">
        <v>460</v>
      </c>
      <c r="B36" s="2" t="s">
        <v>424</v>
      </c>
      <c r="C36" s="72">
        <v>71</v>
      </c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1"/>
      <c r="S36" s="1"/>
      <c r="T36" s="1"/>
      <c r="U36" s="1"/>
      <c r="V36" s="1"/>
      <c r="W36" s="1"/>
      <c r="X36" s="1"/>
      <c r="Y36" s="1"/>
      <c r="Z36" s="1"/>
      <c r="AA36" s="1"/>
      <c r="AB36" s="1"/>
      <c r="AC36" s="1"/>
      <c r="AD36" s="1"/>
      <c r="AE36" s="1"/>
      <c r="AF36" s="1">
        <v>18800</v>
      </c>
      <c r="AG36" s="1">
        <v>19100</v>
      </c>
      <c r="AH36" s="1">
        <v>19400</v>
      </c>
      <c r="AI36" s="1">
        <v>20800</v>
      </c>
      <c r="AJ36" s="1">
        <v>21000</v>
      </c>
      <c r="AK36" s="1">
        <f>VLOOKUP(C36,[1]DataDownloadReport_02082019!$A$2:$E$123,5,FALSE)</f>
        <v>22000</v>
      </c>
      <c r="AL36" s="1">
        <v>25200</v>
      </c>
      <c r="AM36" s="1">
        <v>21000</v>
      </c>
      <c r="AN36" s="1">
        <v>25200</v>
      </c>
      <c r="AO36" s="71">
        <v>26900</v>
      </c>
      <c r="AP36" s="71"/>
      <c r="AR36" s="4">
        <f>IFERROR(VLOOKUP(Table3[[#This Row],[Station '#]], $AU$3:$AV$147,2,FALSE),"")</f>
        <v>26900</v>
      </c>
      <c r="AT36" s="4" t="s">
        <v>38</v>
      </c>
      <c r="AU36" s="4">
        <v>42</v>
      </c>
      <c r="AV36" s="4">
        <v>44200</v>
      </c>
    </row>
    <row r="37" spans="1:48" x14ac:dyDescent="0.3">
      <c r="A37" s="70" t="s">
        <v>460</v>
      </c>
      <c r="B37" s="2" t="s">
        <v>21</v>
      </c>
      <c r="C37" s="1">
        <v>517</v>
      </c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>
        <v>1000</v>
      </c>
      <c r="R37" s="1">
        <v>2800</v>
      </c>
      <c r="S37" s="1">
        <v>3000</v>
      </c>
      <c r="T37" s="1">
        <v>4500</v>
      </c>
      <c r="U37" s="1">
        <v>5000</v>
      </c>
      <c r="V37" s="1">
        <v>7800</v>
      </c>
      <c r="W37" s="1">
        <v>10200</v>
      </c>
      <c r="X37" s="1">
        <v>17200</v>
      </c>
      <c r="Y37" s="1">
        <v>20500</v>
      </c>
      <c r="Z37" s="1">
        <v>26200</v>
      </c>
      <c r="AA37" s="1">
        <v>20300</v>
      </c>
      <c r="AB37" s="1">
        <v>18800</v>
      </c>
      <c r="AC37" s="1">
        <v>18000</v>
      </c>
      <c r="AD37" s="1">
        <v>17300</v>
      </c>
      <c r="AE37" s="1">
        <v>16200</v>
      </c>
      <c r="AF37" s="1">
        <v>15100</v>
      </c>
      <c r="AG37" s="1">
        <v>19500</v>
      </c>
      <c r="AH37" s="1">
        <v>19600</v>
      </c>
      <c r="AI37" s="1"/>
      <c r="AJ37" s="1">
        <v>21200</v>
      </c>
      <c r="AK37" s="1"/>
      <c r="AL37" s="1">
        <v>18900</v>
      </c>
      <c r="AM37" s="1"/>
      <c r="AN37" s="1"/>
      <c r="AO37" s="71"/>
      <c r="AP37" s="71"/>
      <c r="AR37" s="4" t="str">
        <f>IFERROR(VLOOKUP(Table3[[#This Row],[Station '#]], $AU$3:$AV$147,2,FALSE),"")</f>
        <v/>
      </c>
      <c r="AT37" s="4" t="s">
        <v>87</v>
      </c>
      <c r="AU37" s="4">
        <v>43</v>
      </c>
      <c r="AV37" s="4">
        <v>37300</v>
      </c>
    </row>
    <row r="38" spans="1:48" x14ac:dyDescent="0.3">
      <c r="A38" s="70"/>
      <c r="B38" s="2"/>
      <c r="C38" s="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1"/>
      <c r="S38" s="1" t="s">
        <v>7</v>
      </c>
      <c r="T38" s="1" t="s">
        <v>9</v>
      </c>
      <c r="U38" s="1" t="s">
        <v>7</v>
      </c>
      <c r="V38" s="1" t="s">
        <v>9</v>
      </c>
      <c r="W38" s="1"/>
      <c r="X38" s="1"/>
      <c r="Y38" s="1"/>
      <c r="Z38" s="1"/>
      <c r="AA38" s="1"/>
      <c r="AB38" s="1"/>
      <c r="AC38" s="1"/>
      <c r="AD38" s="1"/>
      <c r="AE38" s="1" t="s">
        <v>9</v>
      </c>
      <c r="AF38" s="1" t="s">
        <v>9</v>
      </c>
      <c r="AG38" s="1"/>
      <c r="AH38" s="1"/>
      <c r="AI38" s="1"/>
      <c r="AJ38" s="1"/>
      <c r="AK38" s="1"/>
      <c r="AL38" s="1"/>
      <c r="AM38" s="1"/>
      <c r="AN38" s="1"/>
      <c r="AO38" s="71"/>
      <c r="AP38" s="71"/>
      <c r="AR38" s="4" t="str">
        <f>IFERROR(VLOOKUP(Table3[[#This Row],[Station '#]], $AU$3:$AV$147,2,FALSE),"")</f>
        <v/>
      </c>
      <c r="AT38" s="4" t="s">
        <v>136</v>
      </c>
      <c r="AU38" s="4">
        <v>44</v>
      </c>
      <c r="AV38" s="4">
        <v>12200</v>
      </c>
    </row>
    <row r="39" spans="1:48" x14ac:dyDescent="0.3">
      <c r="A39" s="70" t="s">
        <v>37</v>
      </c>
      <c r="B39" s="2" t="s">
        <v>12</v>
      </c>
      <c r="C39" s="1">
        <v>220</v>
      </c>
      <c r="D39" s="2"/>
      <c r="E39" s="2" t="s">
        <v>7</v>
      </c>
      <c r="F39" s="2" t="s">
        <v>7</v>
      </c>
      <c r="G39" s="2"/>
      <c r="H39" s="2"/>
      <c r="I39" s="2">
        <v>2500</v>
      </c>
      <c r="J39" s="2">
        <v>2400</v>
      </c>
      <c r="K39" s="2">
        <v>3900</v>
      </c>
      <c r="L39" s="2">
        <v>4900</v>
      </c>
      <c r="M39" s="2">
        <v>3200</v>
      </c>
      <c r="N39" s="2">
        <v>3900</v>
      </c>
      <c r="O39" s="2">
        <v>4700</v>
      </c>
      <c r="P39" s="2">
        <v>4700</v>
      </c>
      <c r="Q39" s="2">
        <v>4600</v>
      </c>
      <c r="R39" s="1">
        <v>4100</v>
      </c>
      <c r="S39" s="1">
        <v>4000</v>
      </c>
      <c r="T39" s="1">
        <v>4600</v>
      </c>
      <c r="U39" s="1">
        <v>5200</v>
      </c>
      <c r="V39" s="1">
        <v>5200</v>
      </c>
      <c r="W39" s="1">
        <v>6500</v>
      </c>
      <c r="X39" s="1">
        <v>6900</v>
      </c>
      <c r="Y39" s="1">
        <v>7300</v>
      </c>
      <c r="Z39" s="1">
        <v>7400</v>
      </c>
      <c r="AA39" s="1">
        <v>7000</v>
      </c>
      <c r="AB39" s="1">
        <v>6300</v>
      </c>
      <c r="AC39" s="1">
        <v>6700</v>
      </c>
      <c r="AD39" s="1">
        <v>6800</v>
      </c>
      <c r="AE39" s="1" t="s">
        <v>9</v>
      </c>
      <c r="AF39" s="1">
        <v>7700</v>
      </c>
      <c r="AG39" s="1"/>
      <c r="AH39" s="1">
        <v>7500</v>
      </c>
      <c r="AI39" s="1"/>
      <c r="AJ39" s="1">
        <v>7500</v>
      </c>
      <c r="AK39" s="1"/>
      <c r="AL39" s="1">
        <v>7700</v>
      </c>
      <c r="AM39" s="1"/>
      <c r="AN39" s="1"/>
      <c r="AO39" s="71"/>
      <c r="AP39" s="71"/>
      <c r="AR39" s="4" t="str">
        <f>IFERROR(VLOOKUP(Table3[[#This Row],[Station '#]], $AU$3:$AV$147,2,FALSE),"")</f>
        <v/>
      </c>
      <c r="AT39" s="4" t="s">
        <v>695</v>
      </c>
      <c r="AU39" s="4">
        <v>45</v>
      </c>
      <c r="AV39" s="4">
        <v>25500</v>
      </c>
    </row>
    <row r="40" spans="1:48" x14ac:dyDescent="0.3">
      <c r="A40" s="70"/>
      <c r="B40" s="2"/>
      <c r="C40" s="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1"/>
      <c r="S40" s="1"/>
      <c r="T40" s="1" t="s">
        <v>9</v>
      </c>
      <c r="U40" s="1" t="s">
        <v>7</v>
      </c>
      <c r="V40" s="1" t="s">
        <v>9</v>
      </c>
      <c r="W40" s="1"/>
      <c r="X40" s="1"/>
      <c r="Y40" s="1"/>
      <c r="Z40" s="1"/>
      <c r="AA40" s="1"/>
      <c r="AB40" s="1"/>
      <c r="AC40" s="1"/>
      <c r="AD40" s="1"/>
      <c r="AE40" s="1" t="s">
        <v>9</v>
      </c>
      <c r="AF40" s="1" t="s">
        <v>9</v>
      </c>
      <c r="AG40" s="1"/>
      <c r="AH40" s="1"/>
      <c r="AI40" s="1"/>
      <c r="AJ40" s="1"/>
      <c r="AK40" s="1"/>
      <c r="AL40" s="1"/>
      <c r="AM40" s="1"/>
      <c r="AN40" s="1"/>
      <c r="AO40" s="71"/>
      <c r="AP40" s="71"/>
      <c r="AR40" s="4" t="str">
        <f>IFERROR(VLOOKUP(Table3[[#This Row],[Station '#]], $AU$3:$AV$147,2,FALSE),"")</f>
        <v/>
      </c>
      <c r="AT40" s="4" t="s">
        <v>158</v>
      </c>
      <c r="AU40" s="4">
        <v>46</v>
      </c>
      <c r="AV40" s="4">
        <v>46200</v>
      </c>
    </row>
    <row r="41" spans="1:48" x14ac:dyDescent="0.3">
      <c r="A41" s="70" t="s">
        <v>38</v>
      </c>
      <c r="B41" s="2" t="s">
        <v>596</v>
      </c>
      <c r="C41" s="1">
        <v>132</v>
      </c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1"/>
      <c r="S41" s="1"/>
      <c r="T41" s="1"/>
      <c r="U41" s="1"/>
      <c r="V41" s="1"/>
      <c r="W41" s="1"/>
      <c r="X41" s="1"/>
      <c r="Y41" s="1"/>
      <c r="Z41" s="1"/>
      <c r="AA41" s="1"/>
      <c r="AB41" s="1"/>
      <c r="AC41" s="1"/>
      <c r="AD41" s="1"/>
      <c r="AE41" s="1"/>
      <c r="AF41" s="1"/>
      <c r="AG41" s="1"/>
      <c r="AH41" s="1"/>
      <c r="AI41" s="1"/>
      <c r="AJ41" s="1"/>
      <c r="AK41" s="1"/>
      <c r="AL41" s="1"/>
      <c r="AM41" s="1">
        <v>10500</v>
      </c>
      <c r="AN41" s="1">
        <v>14300</v>
      </c>
      <c r="AO41" s="71">
        <v>14500</v>
      </c>
      <c r="AP41" s="71"/>
      <c r="AR41" s="4">
        <f>IFERROR(VLOOKUP(Table3[[#This Row],[Station '#]], $AU$3:$AV$147,2,FALSE),"")</f>
        <v>14500</v>
      </c>
      <c r="AT41" s="4" t="s">
        <v>158</v>
      </c>
      <c r="AU41" s="4">
        <v>47</v>
      </c>
      <c r="AV41" s="4">
        <v>24700</v>
      </c>
    </row>
    <row r="42" spans="1:48" x14ac:dyDescent="0.3">
      <c r="A42" s="70" t="s">
        <v>38</v>
      </c>
      <c r="B42" s="2" t="s">
        <v>39</v>
      </c>
      <c r="C42" s="72">
        <v>7</v>
      </c>
      <c r="D42" s="2"/>
      <c r="E42" s="2"/>
      <c r="F42" s="2"/>
      <c r="G42" s="2"/>
      <c r="H42" s="2"/>
      <c r="I42" s="2" t="s">
        <v>9</v>
      </c>
      <c r="J42" s="2" t="s">
        <v>9</v>
      </c>
      <c r="K42" s="2">
        <v>19500</v>
      </c>
      <c r="L42" s="2">
        <v>18000</v>
      </c>
      <c r="M42" s="2">
        <v>20400</v>
      </c>
      <c r="N42" s="2">
        <v>21800</v>
      </c>
      <c r="O42" s="2">
        <v>21900</v>
      </c>
      <c r="P42" s="2">
        <v>22200</v>
      </c>
      <c r="Q42" s="2">
        <v>21500</v>
      </c>
      <c r="R42" s="1">
        <v>24700</v>
      </c>
      <c r="S42" s="1">
        <v>25300</v>
      </c>
      <c r="T42" s="1">
        <v>26400</v>
      </c>
      <c r="U42" s="1">
        <v>25800</v>
      </c>
      <c r="V42" s="1">
        <v>25600</v>
      </c>
      <c r="W42" s="1">
        <v>23900</v>
      </c>
      <c r="X42" s="1"/>
      <c r="Y42" s="1" t="s">
        <v>8</v>
      </c>
      <c r="Z42" s="1" t="s">
        <v>8</v>
      </c>
      <c r="AA42" s="1">
        <v>23400</v>
      </c>
      <c r="AB42" s="1">
        <v>24800</v>
      </c>
      <c r="AC42" s="1">
        <v>23000</v>
      </c>
      <c r="AD42" s="1">
        <v>23600</v>
      </c>
      <c r="AE42" s="1">
        <v>23500</v>
      </c>
      <c r="AF42" s="1">
        <v>23400</v>
      </c>
      <c r="AG42" s="1">
        <v>24600</v>
      </c>
      <c r="AH42" s="1">
        <v>25700</v>
      </c>
      <c r="AI42" s="1">
        <v>25900</v>
      </c>
      <c r="AJ42" s="1">
        <v>25600</v>
      </c>
      <c r="AK42" s="1">
        <f>VLOOKUP(C42,[1]DataDownloadReport_02082019!$A$2:$E$123,5,FALSE)</f>
        <v>25000</v>
      </c>
      <c r="AL42" s="1">
        <v>25100</v>
      </c>
      <c r="AM42" s="1">
        <v>22500</v>
      </c>
      <c r="AN42" s="1">
        <v>26000</v>
      </c>
      <c r="AO42" s="71">
        <v>23900</v>
      </c>
      <c r="AP42" s="71"/>
      <c r="AR42" s="4">
        <f>IFERROR(VLOOKUP(Table3[[#This Row],[Station '#]], $AU$3:$AV$147,2,FALSE),"")</f>
        <v>23900</v>
      </c>
      <c r="AT42" s="4" t="s">
        <v>110</v>
      </c>
      <c r="AU42" s="4">
        <v>48</v>
      </c>
      <c r="AV42" s="4">
        <v>48600</v>
      </c>
    </row>
    <row r="43" spans="1:48" ht="16.5" customHeight="1" x14ac:dyDescent="0.3">
      <c r="A43" s="70" t="s">
        <v>38</v>
      </c>
      <c r="B43" s="2" t="s">
        <v>40</v>
      </c>
      <c r="C43" s="1">
        <v>221</v>
      </c>
      <c r="D43" s="2"/>
      <c r="E43" s="2">
        <v>12100</v>
      </c>
      <c r="F43" s="2">
        <v>13800</v>
      </c>
      <c r="G43" s="2">
        <v>14600</v>
      </c>
      <c r="H43" s="2">
        <v>13800</v>
      </c>
      <c r="I43" s="2">
        <v>21600</v>
      </c>
      <c r="J43" s="2">
        <v>23200</v>
      </c>
      <c r="K43" s="2">
        <v>24700</v>
      </c>
      <c r="L43" s="2">
        <v>24000</v>
      </c>
      <c r="M43" s="2">
        <v>22600</v>
      </c>
      <c r="N43" s="2">
        <v>22000</v>
      </c>
      <c r="O43" s="2">
        <v>22200</v>
      </c>
      <c r="P43" s="2">
        <v>25000</v>
      </c>
      <c r="Q43" s="2">
        <v>20700</v>
      </c>
      <c r="R43" s="1">
        <v>22000</v>
      </c>
      <c r="S43" s="1">
        <v>24200</v>
      </c>
      <c r="T43" s="1">
        <v>23700</v>
      </c>
      <c r="U43" s="1">
        <v>24700</v>
      </c>
      <c r="V43" s="1">
        <v>23600</v>
      </c>
      <c r="W43" s="1">
        <v>27000</v>
      </c>
      <c r="X43" s="1">
        <v>25200</v>
      </c>
      <c r="Y43" s="1">
        <v>25600</v>
      </c>
      <c r="Z43" s="1">
        <v>26300</v>
      </c>
      <c r="AA43" s="1">
        <v>26300</v>
      </c>
      <c r="AB43" s="1">
        <v>22900</v>
      </c>
      <c r="AC43" s="1">
        <v>23600</v>
      </c>
      <c r="AD43" s="1"/>
      <c r="AE43" s="1" t="s">
        <v>9</v>
      </c>
      <c r="AF43" s="1" t="s">
        <v>9</v>
      </c>
      <c r="AG43" s="1"/>
      <c r="AH43" s="1"/>
      <c r="AI43" s="1"/>
      <c r="AJ43" s="1"/>
      <c r="AK43" s="1"/>
      <c r="AL43" s="1"/>
      <c r="AM43" s="1"/>
      <c r="AN43" s="1"/>
      <c r="AO43" s="71"/>
      <c r="AP43" s="71"/>
      <c r="AR43" s="4" t="str">
        <f>IFERROR(VLOOKUP(Table3[[#This Row],[Station '#]], $AU$3:$AV$147,2,FALSE),"")</f>
        <v/>
      </c>
      <c r="AT43" s="4" t="s">
        <v>295</v>
      </c>
      <c r="AU43" s="4">
        <v>49</v>
      </c>
      <c r="AV43" s="4">
        <v>30800</v>
      </c>
    </row>
    <row r="44" spans="1:48" ht="16.5" hidden="1" customHeight="1" x14ac:dyDescent="0.3">
      <c r="A44" s="70" t="s">
        <v>38</v>
      </c>
      <c r="B44" s="2" t="s">
        <v>41</v>
      </c>
      <c r="C44" s="1"/>
      <c r="D44" s="2"/>
      <c r="E44" s="2">
        <v>11900</v>
      </c>
      <c r="F44" s="2">
        <v>14100</v>
      </c>
      <c r="G44" s="2">
        <v>14200</v>
      </c>
      <c r="H44" s="2" t="s">
        <v>7</v>
      </c>
      <c r="I44" s="2">
        <v>15900</v>
      </c>
      <c r="J44" s="2">
        <v>17900</v>
      </c>
      <c r="K44" s="2">
        <v>17400</v>
      </c>
      <c r="L44" s="2">
        <v>18300</v>
      </c>
      <c r="M44" s="2">
        <v>17300</v>
      </c>
      <c r="N44" s="2">
        <v>18000</v>
      </c>
      <c r="O44" s="2">
        <v>19900</v>
      </c>
      <c r="P44" s="2"/>
      <c r="Q44" s="2"/>
      <c r="R44" s="1"/>
      <c r="S44" s="1" t="s">
        <v>7</v>
      </c>
      <c r="T44" s="1" t="s">
        <v>9</v>
      </c>
      <c r="U44" s="1" t="s">
        <v>7</v>
      </c>
      <c r="V44" s="1" t="s">
        <v>9</v>
      </c>
      <c r="W44" s="1"/>
      <c r="X44" s="1"/>
      <c r="Y44" s="1"/>
      <c r="Z44" s="1"/>
      <c r="AA44" s="1"/>
      <c r="AB44" s="1"/>
      <c r="AC44" s="1"/>
      <c r="AD44" s="1"/>
      <c r="AE44" s="1"/>
      <c r="AF44" s="1"/>
      <c r="AG44" s="1"/>
      <c r="AH44" s="1"/>
      <c r="AI44" s="1" t="e">
        <v>#N/A</v>
      </c>
      <c r="AJ44" s="1"/>
      <c r="AK44" s="1"/>
      <c r="AL44" s="1" t="e">
        <v>#N/A</v>
      </c>
      <c r="AM44" s="1"/>
      <c r="AN44" s="1"/>
      <c r="AO44" s="71"/>
      <c r="AP44" s="71"/>
      <c r="AR44" s="4" t="str">
        <f>IFERROR(VLOOKUP(Table3[[#This Row],[Station '#]], $AU$3:$AV$147,2,FALSE),"")</f>
        <v/>
      </c>
      <c r="AT44" s="4" t="s">
        <v>385</v>
      </c>
      <c r="AU44" s="4">
        <v>50</v>
      </c>
      <c r="AV44" s="4">
        <v>55500</v>
      </c>
    </row>
    <row r="45" spans="1:48" x14ac:dyDescent="0.3">
      <c r="A45" s="70" t="s">
        <v>38</v>
      </c>
      <c r="B45" s="2" t="s">
        <v>595</v>
      </c>
      <c r="C45" s="1">
        <v>131</v>
      </c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1"/>
      <c r="S45" s="1"/>
      <c r="T45" s="1"/>
      <c r="U45" s="1"/>
      <c r="V45" s="1"/>
      <c r="W45" s="1"/>
      <c r="X45" s="1"/>
      <c r="Y45" s="1"/>
      <c r="Z45" s="1"/>
      <c r="AA45" s="1"/>
      <c r="AB45" s="1"/>
      <c r="AC45" s="1"/>
      <c r="AD45" s="1"/>
      <c r="AE45" s="1"/>
      <c r="AF45" s="1"/>
      <c r="AG45" s="1"/>
      <c r="AH45" s="1"/>
      <c r="AI45" s="1"/>
      <c r="AJ45" s="1"/>
      <c r="AK45" s="1"/>
      <c r="AL45" s="1"/>
      <c r="AM45" s="1">
        <v>24700</v>
      </c>
      <c r="AN45" s="1">
        <v>31800</v>
      </c>
      <c r="AO45" s="71">
        <v>32200</v>
      </c>
      <c r="AP45" s="71"/>
      <c r="AR45" s="4">
        <f>IFERROR(VLOOKUP(Table3[[#This Row],[Station '#]], $AU$3:$AV$147,2,FALSE),"")</f>
        <v>32200</v>
      </c>
      <c r="AT45" s="4" t="s">
        <v>110</v>
      </c>
      <c r="AU45" s="4">
        <v>52</v>
      </c>
      <c r="AV45" s="4">
        <v>56400</v>
      </c>
    </row>
    <row r="46" spans="1:48" ht="16.5" customHeight="1" x14ac:dyDescent="0.3">
      <c r="A46" s="70" t="s">
        <v>38</v>
      </c>
      <c r="B46" s="2" t="s">
        <v>42</v>
      </c>
      <c r="C46" s="1">
        <v>226</v>
      </c>
      <c r="D46" s="2"/>
      <c r="E46" s="2">
        <v>7500</v>
      </c>
      <c r="F46" s="2">
        <v>10800</v>
      </c>
      <c r="G46" s="2">
        <v>12300</v>
      </c>
      <c r="H46" s="2" t="s">
        <v>7</v>
      </c>
      <c r="I46" s="2">
        <v>15900</v>
      </c>
      <c r="J46" s="2">
        <v>16900</v>
      </c>
      <c r="K46" s="2">
        <v>15900</v>
      </c>
      <c r="L46" s="2">
        <v>16800</v>
      </c>
      <c r="M46" s="2">
        <v>19200</v>
      </c>
      <c r="N46" s="2">
        <v>19400</v>
      </c>
      <c r="O46" s="2">
        <v>19100</v>
      </c>
      <c r="P46" s="2">
        <v>20700</v>
      </c>
      <c r="Q46" s="2">
        <v>19700</v>
      </c>
      <c r="R46" s="1">
        <v>25500</v>
      </c>
      <c r="S46" s="1">
        <v>26000</v>
      </c>
      <c r="T46" s="1">
        <v>24100</v>
      </c>
      <c r="U46" s="1">
        <v>28800</v>
      </c>
      <c r="V46" s="1">
        <v>26400</v>
      </c>
      <c r="W46" s="1">
        <v>30900</v>
      </c>
      <c r="X46" s="1">
        <v>28000</v>
      </c>
      <c r="Y46" s="1">
        <v>31100</v>
      </c>
      <c r="Z46" s="1">
        <v>33300</v>
      </c>
      <c r="AA46" s="1">
        <v>31400</v>
      </c>
      <c r="AB46" s="1">
        <v>29300</v>
      </c>
      <c r="AC46" s="1">
        <v>27400</v>
      </c>
      <c r="AD46" s="1"/>
      <c r="AE46" s="1" t="s">
        <v>9</v>
      </c>
      <c r="AF46" s="1" t="s">
        <v>9</v>
      </c>
      <c r="AG46" s="1"/>
      <c r="AH46" s="1"/>
      <c r="AI46" s="1"/>
      <c r="AJ46" s="1"/>
      <c r="AK46" s="1"/>
      <c r="AL46" s="1"/>
      <c r="AM46" s="1"/>
      <c r="AN46" s="1"/>
      <c r="AO46" s="71"/>
      <c r="AP46" s="71"/>
      <c r="AR46" s="4" t="str">
        <f>IFERROR(VLOOKUP(Table3[[#This Row],[Station '#]], $AU$3:$AV$147,2,FALSE),"")</f>
        <v/>
      </c>
      <c r="AT46" s="4" t="s">
        <v>15</v>
      </c>
      <c r="AU46" s="4">
        <v>53</v>
      </c>
      <c r="AV46" s="4">
        <v>28000</v>
      </c>
    </row>
    <row r="47" spans="1:48" ht="15" customHeight="1" x14ac:dyDescent="0.3">
      <c r="A47" s="70" t="s">
        <v>38</v>
      </c>
      <c r="B47" s="2" t="s">
        <v>594</v>
      </c>
      <c r="C47" s="1">
        <v>130</v>
      </c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1"/>
      <c r="S47" s="1"/>
      <c r="T47" s="1"/>
      <c r="U47" s="1"/>
      <c r="V47" s="1"/>
      <c r="W47" s="1"/>
      <c r="X47" s="1"/>
      <c r="Y47" s="1"/>
      <c r="Z47" s="1"/>
      <c r="AA47" s="1"/>
      <c r="AB47" s="1"/>
      <c r="AC47" s="1"/>
      <c r="AD47" s="1"/>
      <c r="AE47" s="1"/>
      <c r="AF47" s="1"/>
      <c r="AG47" s="1"/>
      <c r="AH47" s="1"/>
      <c r="AI47" s="1"/>
      <c r="AJ47" s="1"/>
      <c r="AK47" s="1"/>
      <c r="AL47" s="1"/>
      <c r="AM47" s="1">
        <v>29300</v>
      </c>
      <c r="AN47" s="1">
        <v>39700</v>
      </c>
      <c r="AO47" s="71">
        <v>39700</v>
      </c>
      <c r="AP47" s="71"/>
      <c r="AR47" s="4">
        <f>IFERROR(VLOOKUP(Table3[[#This Row],[Station '#]], $AU$3:$AV$147,2,FALSE),"")</f>
        <v>39700</v>
      </c>
      <c r="AT47" s="4" t="s">
        <v>696</v>
      </c>
      <c r="AU47" s="4">
        <v>55</v>
      </c>
      <c r="AV47" s="4">
        <v>26800</v>
      </c>
    </row>
    <row r="48" spans="1:48" ht="16.5" hidden="1" customHeight="1" x14ac:dyDescent="0.3">
      <c r="A48" s="70" t="s">
        <v>38</v>
      </c>
      <c r="B48" s="2" t="s">
        <v>18</v>
      </c>
      <c r="C48" s="1"/>
      <c r="D48" s="2"/>
      <c r="E48" s="2" t="s">
        <v>7</v>
      </c>
      <c r="F48" s="2" t="s">
        <v>7</v>
      </c>
      <c r="G48" s="2">
        <v>11300</v>
      </c>
      <c r="H48" s="2">
        <v>8600</v>
      </c>
      <c r="I48" s="2">
        <v>13300</v>
      </c>
      <c r="J48" s="2">
        <v>16100</v>
      </c>
      <c r="K48" s="2">
        <v>16300</v>
      </c>
      <c r="L48" s="2">
        <v>17819</v>
      </c>
      <c r="M48" s="2">
        <v>18800</v>
      </c>
      <c r="N48" s="2">
        <v>18200</v>
      </c>
      <c r="O48" s="2"/>
      <c r="P48" s="2"/>
      <c r="Q48" s="2"/>
      <c r="R48" s="1"/>
      <c r="S48" s="1" t="s">
        <v>7</v>
      </c>
      <c r="T48" s="1" t="s">
        <v>9</v>
      </c>
      <c r="U48" s="1" t="s">
        <v>7</v>
      </c>
      <c r="V48" s="1" t="s">
        <v>9</v>
      </c>
      <c r="W48" s="1"/>
      <c r="X48" s="1"/>
      <c r="Y48" s="1"/>
      <c r="Z48" s="1"/>
      <c r="AA48" s="1"/>
      <c r="AB48" s="1"/>
      <c r="AC48" s="1" t="e">
        <v>#N/A</v>
      </c>
      <c r="AD48" s="1" t="e">
        <v>#N/A</v>
      </c>
      <c r="AE48" s="1" t="s">
        <v>9</v>
      </c>
      <c r="AF48" s="1" t="e">
        <v>#N/A</v>
      </c>
      <c r="AG48" s="1" t="e">
        <v>#N/A</v>
      </c>
      <c r="AH48" s="1"/>
      <c r="AI48" s="1" t="e">
        <v>#N/A</v>
      </c>
      <c r="AJ48" s="1"/>
      <c r="AK48" s="1"/>
      <c r="AL48" s="1" t="e">
        <v>#N/A</v>
      </c>
      <c r="AM48" s="1" t="e">
        <v>#N/A</v>
      </c>
      <c r="AN48" s="1"/>
      <c r="AO48" s="71"/>
      <c r="AP48" s="71"/>
      <c r="AR48" s="4" t="str">
        <f>IFERROR(VLOOKUP(Table3[[#This Row],[Station '#]], $AU$3:$AV$147,2,FALSE),"")</f>
        <v/>
      </c>
      <c r="AT48" s="4" t="s">
        <v>295</v>
      </c>
      <c r="AU48" s="4">
        <v>57</v>
      </c>
      <c r="AV48" s="4">
        <v>20400</v>
      </c>
    </row>
    <row r="49" spans="1:48" ht="15.75" customHeight="1" x14ac:dyDescent="0.3">
      <c r="A49" s="70" t="s">
        <v>38</v>
      </c>
      <c r="B49" s="2" t="s">
        <v>43</v>
      </c>
      <c r="C49" s="72">
        <v>42</v>
      </c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>
        <v>17700</v>
      </c>
      <c r="P49" s="2">
        <v>19100</v>
      </c>
      <c r="Q49" s="2">
        <v>21400</v>
      </c>
      <c r="R49" s="1">
        <v>24300</v>
      </c>
      <c r="S49" s="1">
        <v>26900</v>
      </c>
      <c r="T49" s="1">
        <v>26800</v>
      </c>
      <c r="U49" s="1">
        <v>27400</v>
      </c>
      <c r="V49" s="1">
        <v>28700</v>
      </c>
      <c r="W49" s="1">
        <v>29100</v>
      </c>
      <c r="X49" s="1"/>
      <c r="Y49" s="1">
        <v>29300</v>
      </c>
      <c r="Z49" s="1">
        <v>29000</v>
      </c>
      <c r="AA49" s="1">
        <v>24800</v>
      </c>
      <c r="AB49" s="1">
        <v>25400</v>
      </c>
      <c r="AC49" s="1">
        <v>26400</v>
      </c>
      <c r="AD49" s="1">
        <v>24200</v>
      </c>
      <c r="AE49" s="1">
        <v>26100</v>
      </c>
      <c r="AF49" s="1">
        <v>28800</v>
      </c>
      <c r="AG49" s="1">
        <v>35100</v>
      </c>
      <c r="AH49" s="1">
        <v>35300</v>
      </c>
      <c r="AI49" s="1"/>
      <c r="AJ49" s="1">
        <v>36400</v>
      </c>
      <c r="AK49" s="1">
        <f>VLOOKUP(C49,[1]DataDownloadReport_02082019!$A$2:$E$123,5,FALSE)</f>
        <v>38900</v>
      </c>
      <c r="AL49" s="1">
        <v>40500</v>
      </c>
      <c r="AM49" s="1">
        <v>37900</v>
      </c>
      <c r="AN49" s="1">
        <v>43500</v>
      </c>
      <c r="AO49" s="71">
        <v>44200</v>
      </c>
      <c r="AP49" s="71"/>
      <c r="AR49" s="4">
        <f>IFERROR(VLOOKUP(Table3[[#This Row],[Station '#]], $AU$3:$AV$147,2,FALSE),"")</f>
        <v>44200</v>
      </c>
      <c r="AT49" s="4" t="s">
        <v>697</v>
      </c>
      <c r="AU49" s="4">
        <v>59</v>
      </c>
      <c r="AV49" s="4">
        <v>32500</v>
      </c>
    </row>
    <row r="50" spans="1:48" ht="16.5" customHeight="1" x14ac:dyDescent="0.3">
      <c r="A50" s="70" t="s">
        <v>38</v>
      </c>
      <c r="B50" s="2" t="s">
        <v>19</v>
      </c>
      <c r="C50" s="1">
        <v>235</v>
      </c>
      <c r="D50" s="2"/>
      <c r="E50" s="2" t="s">
        <v>7</v>
      </c>
      <c r="F50" s="2" t="s">
        <v>7</v>
      </c>
      <c r="G50" s="2"/>
      <c r="H50" s="2"/>
      <c r="I50" s="2">
        <v>4800</v>
      </c>
      <c r="J50" s="2">
        <v>5700</v>
      </c>
      <c r="K50" s="2">
        <v>6900</v>
      </c>
      <c r="L50" s="2">
        <v>8300</v>
      </c>
      <c r="M50" s="2">
        <v>7100</v>
      </c>
      <c r="N50" s="2">
        <v>8400</v>
      </c>
      <c r="O50" s="2">
        <v>7700</v>
      </c>
      <c r="P50" s="2">
        <v>8400</v>
      </c>
      <c r="Q50" s="2">
        <v>9300</v>
      </c>
      <c r="R50" s="1">
        <v>9700</v>
      </c>
      <c r="S50" s="1">
        <v>10200</v>
      </c>
      <c r="T50" s="1">
        <v>9900</v>
      </c>
      <c r="U50" s="1">
        <v>11600</v>
      </c>
      <c r="V50" s="1">
        <v>12400</v>
      </c>
      <c r="W50" s="1">
        <v>15300</v>
      </c>
      <c r="X50" s="1">
        <v>16500</v>
      </c>
      <c r="Y50" s="1">
        <v>18800</v>
      </c>
      <c r="Z50" s="1">
        <v>16300</v>
      </c>
      <c r="AA50" s="1">
        <v>15400</v>
      </c>
      <c r="AB50" s="1">
        <v>12800</v>
      </c>
      <c r="AC50" s="1">
        <v>12000</v>
      </c>
      <c r="AD50" s="1"/>
      <c r="AE50" s="1" t="s">
        <v>9</v>
      </c>
      <c r="AF50" s="1" t="s">
        <v>9</v>
      </c>
      <c r="AG50" s="1"/>
      <c r="AH50" s="1"/>
      <c r="AI50" s="1"/>
      <c r="AJ50" s="1"/>
      <c r="AK50" s="1"/>
      <c r="AL50" s="1"/>
      <c r="AM50" s="1"/>
      <c r="AN50" s="1"/>
      <c r="AO50" s="71">
        <v>22400</v>
      </c>
      <c r="AP50" s="71"/>
      <c r="AR50" s="4">
        <f>IFERROR(VLOOKUP(Table3[[#This Row],[Station '#]], $AU$3:$AV$147,2,FALSE),"")</f>
        <v>22400</v>
      </c>
      <c r="AT50" s="4" t="s">
        <v>363</v>
      </c>
      <c r="AU50" s="4">
        <v>62</v>
      </c>
      <c r="AV50" s="4">
        <v>14000</v>
      </c>
    </row>
    <row r="51" spans="1:48" ht="13.5" customHeight="1" x14ac:dyDescent="0.3">
      <c r="A51" s="70"/>
      <c r="B51" s="2"/>
      <c r="C51" s="1"/>
      <c r="D51" s="2"/>
      <c r="E51" s="2"/>
      <c r="F51" s="2"/>
      <c r="G51" s="2"/>
      <c r="H51" s="2"/>
      <c r="I51" s="2" t="s">
        <v>9</v>
      </c>
      <c r="J51" s="2" t="s">
        <v>9</v>
      </c>
      <c r="K51" s="2" t="s">
        <v>9</v>
      </c>
      <c r="L51" s="2"/>
      <c r="M51" s="2"/>
      <c r="N51" s="2"/>
      <c r="O51" s="2"/>
      <c r="P51" s="2"/>
      <c r="Q51" s="2"/>
      <c r="R51" s="1"/>
      <c r="S51" s="1" t="s">
        <v>7</v>
      </c>
      <c r="T51" s="1" t="s">
        <v>9</v>
      </c>
      <c r="U51" s="1" t="s">
        <v>7</v>
      </c>
      <c r="V51" s="1" t="s">
        <v>9</v>
      </c>
      <c r="W51" s="1"/>
      <c r="X51" s="1"/>
      <c r="Y51" s="1"/>
      <c r="Z51" s="1"/>
      <c r="AA51" s="1"/>
      <c r="AB51" s="1"/>
      <c r="AC51" s="1"/>
      <c r="AD51" s="1"/>
      <c r="AE51" s="1" t="s">
        <v>9</v>
      </c>
      <c r="AF51" s="1" t="s">
        <v>9</v>
      </c>
      <c r="AG51" s="1"/>
      <c r="AH51" s="1"/>
      <c r="AI51" s="1"/>
      <c r="AJ51" s="1"/>
      <c r="AK51" s="1"/>
      <c r="AL51" s="1"/>
      <c r="AM51" s="1"/>
      <c r="AN51" s="1"/>
      <c r="AO51" s="71"/>
      <c r="AP51" s="71"/>
      <c r="AR51" s="4" t="str">
        <f>IFERROR(VLOOKUP(Table3[[#This Row],[Station '#]], $AU$3:$AV$147,2,FALSE),"")</f>
        <v/>
      </c>
      <c r="AT51" s="4" t="s">
        <v>698</v>
      </c>
      <c r="AU51" s="4">
        <v>63</v>
      </c>
      <c r="AV51" s="4">
        <v>15200</v>
      </c>
    </row>
    <row r="52" spans="1:48" ht="16.5" hidden="1" customHeight="1" x14ac:dyDescent="0.3">
      <c r="A52" s="70" t="s">
        <v>44</v>
      </c>
      <c r="B52" s="2" t="s">
        <v>45</v>
      </c>
      <c r="C52" s="1">
        <v>493</v>
      </c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>
        <v>3000</v>
      </c>
      <c r="Q52" s="2">
        <v>2700</v>
      </c>
      <c r="R52" s="1">
        <v>3100</v>
      </c>
      <c r="S52" s="1">
        <v>3400</v>
      </c>
      <c r="T52" s="1">
        <v>3400</v>
      </c>
      <c r="U52" s="1">
        <v>3000</v>
      </c>
      <c r="V52" s="1">
        <v>3000</v>
      </c>
      <c r="W52" s="1">
        <v>3400</v>
      </c>
      <c r="X52" s="1">
        <v>3500</v>
      </c>
      <c r="Y52" s="1">
        <v>2900</v>
      </c>
      <c r="Z52" s="1">
        <v>3600</v>
      </c>
      <c r="AA52" s="1">
        <v>3000</v>
      </c>
      <c r="AB52" s="1">
        <v>3200</v>
      </c>
      <c r="AC52" s="1"/>
      <c r="AD52" s="1"/>
      <c r="AE52" s="1" t="s">
        <v>9</v>
      </c>
      <c r="AF52" s="1" t="s">
        <v>9</v>
      </c>
      <c r="AG52" s="1"/>
      <c r="AH52" s="1"/>
      <c r="AI52" s="1"/>
      <c r="AJ52" s="1"/>
      <c r="AK52" s="1"/>
      <c r="AL52" s="1"/>
      <c r="AM52" s="1"/>
      <c r="AN52" s="1"/>
      <c r="AO52" s="71"/>
      <c r="AP52" s="71"/>
      <c r="AR52" s="4" t="str">
        <f>IFERROR(VLOOKUP(Table3[[#This Row],[Station '#]], $AU$3:$AV$147,2,FALSE),"")</f>
        <v/>
      </c>
      <c r="AT52" s="4" t="s">
        <v>699</v>
      </c>
      <c r="AU52" s="4">
        <v>64</v>
      </c>
      <c r="AV52" s="4">
        <v>30600</v>
      </c>
    </row>
    <row r="53" spans="1:48" ht="16.5" hidden="1" customHeight="1" x14ac:dyDescent="0.3">
      <c r="A53" s="70" t="s">
        <v>44</v>
      </c>
      <c r="B53" s="2" t="s">
        <v>24</v>
      </c>
      <c r="C53" s="1">
        <v>519</v>
      </c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1">
        <v>2100</v>
      </c>
      <c r="S53" s="1">
        <v>2000</v>
      </c>
      <c r="T53" s="1">
        <v>3900</v>
      </c>
      <c r="U53" s="1">
        <v>5800</v>
      </c>
      <c r="V53" s="1">
        <v>5400</v>
      </c>
      <c r="W53" s="1">
        <v>7400</v>
      </c>
      <c r="X53" s="1">
        <v>7100</v>
      </c>
      <c r="Y53" s="1">
        <v>8200</v>
      </c>
      <c r="Z53" s="1">
        <v>6800</v>
      </c>
      <c r="AA53" s="1">
        <v>5300</v>
      </c>
      <c r="AB53" s="1">
        <v>4500</v>
      </c>
      <c r="AC53" s="1"/>
      <c r="AD53" s="1"/>
      <c r="AE53" s="1" t="s">
        <v>9</v>
      </c>
      <c r="AF53" s="1" t="s">
        <v>9</v>
      </c>
      <c r="AG53" s="1"/>
      <c r="AH53" s="1"/>
      <c r="AI53" s="1"/>
      <c r="AJ53" s="1"/>
      <c r="AK53" s="1"/>
      <c r="AL53" s="1"/>
      <c r="AM53" s="1"/>
      <c r="AN53" s="1"/>
      <c r="AO53" s="71"/>
      <c r="AP53" s="71"/>
      <c r="AR53" s="4" t="str">
        <f>IFERROR(VLOOKUP(Table3[[#This Row],[Station '#]], $AU$3:$AV$147,2,FALSE),"")</f>
        <v/>
      </c>
      <c r="AT53" s="4" t="s">
        <v>700</v>
      </c>
      <c r="AU53" s="4">
        <v>66</v>
      </c>
      <c r="AV53" s="4">
        <v>31700</v>
      </c>
    </row>
    <row r="54" spans="1:48" ht="16.5" hidden="1" customHeight="1" x14ac:dyDescent="0.3">
      <c r="A54" s="70"/>
      <c r="B54" s="2"/>
      <c r="C54" s="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1"/>
      <c r="S54" s="1" t="s">
        <v>7</v>
      </c>
      <c r="T54" s="1" t="s">
        <v>9</v>
      </c>
      <c r="U54" s="1" t="s">
        <v>7</v>
      </c>
      <c r="V54" s="1" t="s">
        <v>9</v>
      </c>
      <c r="W54" s="1"/>
      <c r="X54" s="1"/>
      <c r="Y54" s="1"/>
      <c r="Z54" s="1"/>
      <c r="AA54" s="1"/>
      <c r="AB54" s="1"/>
      <c r="AC54" s="1"/>
      <c r="AD54" s="1"/>
      <c r="AE54" s="1" t="s">
        <v>9</v>
      </c>
      <c r="AF54" s="1" t="s">
        <v>9</v>
      </c>
      <c r="AG54" s="1"/>
      <c r="AH54" s="1"/>
      <c r="AI54" s="1"/>
      <c r="AJ54" s="1"/>
      <c r="AK54" s="1"/>
      <c r="AL54" s="1"/>
      <c r="AM54" s="1"/>
      <c r="AN54" s="1"/>
      <c r="AO54" s="71"/>
      <c r="AP54" s="71"/>
      <c r="AR54" s="4" t="str">
        <f>IFERROR(VLOOKUP(Table3[[#This Row],[Station '#]], $AU$3:$AV$147,2,FALSE),"")</f>
        <v/>
      </c>
      <c r="AT54" s="4" t="s">
        <v>690</v>
      </c>
      <c r="AU54" s="4">
        <v>68</v>
      </c>
      <c r="AV54" s="4">
        <v>45000</v>
      </c>
    </row>
    <row r="55" spans="1:48" ht="16.5" hidden="1" customHeight="1" x14ac:dyDescent="0.3">
      <c r="A55" s="70" t="s">
        <v>47</v>
      </c>
      <c r="B55" s="2" t="s">
        <v>48</v>
      </c>
      <c r="C55" s="1">
        <v>229</v>
      </c>
      <c r="D55" s="2"/>
      <c r="E55" s="2" t="s">
        <v>7</v>
      </c>
      <c r="F55" s="2" t="s">
        <v>7</v>
      </c>
      <c r="G55" s="2">
        <v>14900</v>
      </c>
      <c r="H55" s="2">
        <v>16300</v>
      </c>
      <c r="I55" s="2">
        <v>19500</v>
      </c>
      <c r="J55" s="2">
        <v>17600</v>
      </c>
      <c r="K55" s="2">
        <v>16900</v>
      </c>
      <c r="L55" s="2">
        <v>17200</v>
      </c>
      <c r="M55" s="2">
        <v>16300</v>
      </c>
      <c r="N55" s="2">
        <v>14200</v>
      </c>
      <c r="O55" s="2">
        <v>17200</v>
      </c>
      <c r="P55" s="2">
        <v>25000</v>
      </c>
      <c r="Q55" s="2">
        <v>23100</v>
      </c>
      <c r="R55" s="1">
        <v>23300</v>
      </c>
      <c r="S55" s="1">
        <v>23700</v>
      </c>
      <c r="T55" s="1">
        <v>23200</v>
      </c>
      <c r="U55" s="1">
        <v>23300</v>
      </c>
      <c r="V55" s="1">
        <v>23400</v>
      </c>
      <c r="W55" s="1">
        <v>28500</v>
      </c>
      <c r="X55" s="1">
        <v>28000</v>
      </c>
      <c r="Y55" s="1">
        <v>27400</v>
      </c>
      <c r="Z55" s="1">
        <v>27400</v>
      </c>
      <c r="AA55" s="1">
        <v>28500</v>
      </c>
      <c r="AB55" s="1"/>
      <c r="AC55" s="1">
        <v>11500</v>
      </c>
      <c r="AD55" s="1"/>
      <c r="AE55" s="1" t="s">
        <v>9</v>
      </c>
      <c r="AF55" s="1" t="s">
        <v>9</v>
      </c>
      <c r="AG55" s="1"/>
      <c r="AH55" s="1"/>
      <c r="AI55" s="1"/>
      <c r="AJ55" s="1"/>
      <c r="AK55" s="1"/>
      <c r="AL55" s="1"/>
      <c r="AM55" s="1"/>
      <c r="AN55" s="1"/>
      <c r="AO55" s="71"/>
      <c r="AP55" s="71"/>
      <c r="AR55" s="4" t="str">
        <f>IFERROR(VLOOKUP(Table3[[#This Row],[Station '#]], $AU$3:$AV$147,2,FALSE),"")</f>
        <v/>
      </c>
      <c r="AT55" s="4" t="s">
        <v>701</v>
      </c>
      <c r="AU55" s="4">
        <v>69</v>
      </c>
      <c r="AV55" s="4">
        <v>10600</v>
      </c>
    </row>
    <row r="56" spans="1:48" ht="16.5" hidden="1" customHeight="1" x14ac:dyDescent="0.3">
      <c r="A56" s="70"/>
      <c r="B56" s="2"/>
      <c r="C56" s="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1"/>
      <c r="S56" s="1" t="s">
        <v>7</v>
      </c>
      <c r="T56" s="1" t="s">
        <v>9</v>
      </c>
      <c r="U56" s="1" t="s">
        <v>7</v>
      </c>
      <c r="V56" s="1" t="s">
        <v>9</v>
      </c>
      <c r="W56" s="1"/>
      <c r="X56" s="1"/>
      <c r="Y56" s="1"/>
      <c r="Z56" s="1"/>
      <c r="AA56" s="1"/>
      <c r="AB56" s="1"/>
      <c r="AC56" s="1"/>
      <c r="AD56" s="1"/>
      <c r="AE56" s="1" t="s">
        <v>9</v>
      </c>
      <c r="AF56" s="1" t="s">
        <v>9</v>
      </c>
      <c r="AG56" s="1"/>
      <c r="AH56" s="1"/>
      <c r="AI56" s="1"/>
      <c r="AJ56" s="1"/>
      <c r="AK56" s="1"/>
      <c r="AL56" s="1"/>
      <c r="AM56" s="1"/>
      <c r="AN56" s="1"/>
      <c r="AO56" s="71"/>
      <c r="AP56" s="71"/>
      <c r="AR56" s="4" t="str">
        <f>IFERROR(VLOOKUP(Table3[[#This Row],[Station '#]], $AU$3:$AV$147,2,FALSE),"")</f>
        <v/>
      </c>
      <c r="AT56" s="4" t="s">
        <v>702</v>
      </c>
      <c r="AU56" s="4">
        <v>71</v>
      </c>
      <c r="AV56" s="4">
        <v>26900</v>
      </c>
    </row>
    <row r="57" spans="1:48" ht="16.5" hidden="1" customHeight="1" x14ac:dyDescent="0.3">
      <c r="A57" s="70" t="s">
        <v>49</v>
      </c>
      <c r="B57" s="2" t="s">
        <v>48</v>
      </c>
      <c r="C57" s="1">
        <v>616</v>
      </c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1"/>
      <c r="S57" s="1">
        <v>800</v>
      </c>
      <c r="T57" s="1">
        <v>900</v>
      </c>
      <c r="U57" s="1">
        <v>800</v>
      </c>
      <c r="V57" s="1">
        <v>900</v>
      </c>
      <c r="W57" s="1">
        <v>1000</v>
      </c>
      <c r="X57" s="1"/>
      <c r="Y57" s="1">
        <v>800</v>
      </c>
      <c r="Z57" s="1">
        <v>1100</v>
      </c>
      <c r="AA57" s="1">
        <v>900</v>
      </c>
      <c r="AB57" s="1">
        <v>900</v>
      </c>
      <c r="AC57" s="1"/>
      <c r="AD57" s="1"/>
      <c r="AE57" s="1" t="s">
        <v>9</v>
      </c>
      <c r="AF57" s="1" t="s">
        <v>9</v>
      </c>
      <c r="AG57" s="1"/>
      <c r="AH57" s="1"/>
      <c r="AI57" s="1"/>
      <c r="AJ57" s="1"/>
      <c r="AK57" s="1"/>
      <c r="AL57" s="1"/>
      <c r="AM57" s="1"/>
      <c r="AN57" s="1"/>
      <c r="AO57" s="71"/>
      <c r="AP57" s="71"/>
      <c r="AR57" s="4" t="str">
        <f>IFERROR(VLOOKUP(Table3[[#This Row],[Station '#]], $AU$3:$AV$147,2,FALSE),"")</f>
        <v/>
      </c>
      <c r="AT57" s="4" t="s">
        <v>703</v>
      </c>
      <c r="AU57" s="4">
        <v>72</v>
      </c>
      <c r="AV57" s="4">
        <v>22500</v>
      </c>
    </row>
    <row r="58" spans="1:48" ht="16.5" hidden="1" customHeight="1" x14ac:dyDescent="0.3">
      <c r="A58" s="70"/>
      <c r="B58" s="2"/>
      <c r="C58" s="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1"/>
      <c r="S58" s="1" t="s">
        <v>7</v>
      </c>
      <c r="T58" s="1" t="s">
        <v>9</v>
      </c>
      <c r="U58" s="1" t="s">
        <v>7</v>
      </c>
      <c r="V58" s="1" t="s">
        <v>9</v>
      </c>
      <c r="W58" s="1"/>
      <c r="X58" s="1"/>
      <c r="Y58" s="1"/>
      <c r="Z58" s="1"/>
      <c r="AA58" s="1"/>
      <c r="AB58" s="1"/>
      <c r="AC58" s="1"/>
      <c r="AD58" s="1"/>
      <c r="AE58" s="1" t="s">
        <v>9</v>
      </c>
      <c r="AF58" s="1" t="s">
        <v>9</v>
      </c>
      <c r="AG58" s="1"/>
      <c r="AH58" s="1"/>
      <c r="AI58" s="1"/>
      <c r="AJ58" s="1"/>
      <c r="AK58" s="1"/>
      <c r="AL58" s="1"/>
      <c r="AM58" s="1"/>
      <c r="AN58" s="1"/>
      <c r="AO58" s="71"/>
      <c r="AP58" s="71"/>
      <c r="AR58" s="4" t="str">
        <f>IFERROR(VLOOKUP(Table3[[#This Row],[Station '#]], $AU$3:$AV$147,2,FALSE),"")</f>
        <v/>
      </c>
      <c r="AT58" s="4" t="s">
        <v>704</v>
      </c>
      <c r="AU58" s="4">
        <v>73</v>
      </c>
      <c r="AV58" s="4">
        <v>26100</v>
      </c>
    </row>
    <row r="59" spans="1:48" ht="16.5" hidden="1" customHeight="1" x14ac:dyDescent="0.3">
      <c r="A59" s="70" t="s">
        <v>50</v>
      </c>
      <c r="B59" s="2" t="s">
        <v>48</v>
      </c>
      <c r="C59" s="1">
        <v>230</v>
      </c>
      <c r="D59" s="2"/>
      <c r="E59" s="2" t="s">
        <v>7</v>
      </c>
      <c r="F59" s="2" t="s">
        <v>7</v>
      </c>
      <c r="G59" s="2"/>
      <c r="H59" s="2"/>
      <c r="I59" s="2">
        <v>4200</v>
      </c>
      <c r="J59" s="2">
        <v>3700</v>
      </c>
      <c r="K59" s="2">
        <v>4400</v>
      </c>
      <c r="L59" s="2">
        <v>4400</v>
      </c>
      <c r="M59" s="2">
        <v>3800</v>
      </c>
      <c r="N59" s="2">
        <v>4600</v>
      </c>
      <c r="O59" s="2">
        <v>3600</v>
      </c>
      <c r="P59" s="2">
        <v>3600</v>
      </c>
      <c r="Q59" s="2">
        <v>3600</v>
      </c>
      <c r="R59" s="1">
        <v>4000</v>
      </c>
      <c r="S59" s="1">
        <v>3900</v>
      </c>
      <c r="T59" s="1">
        <v>4100</v>
      </c>
      <c r="U59" s="1">
        <v>3900</v>
      </c>
      <c r="V59" s="1">
        <v>3800</v>
      </c>
      <c r="W59" s="1">
        <v>4100</v>
      </c>
      <c r="X59" s="1">
        <v>3500</v>
      </c>
      <c r="Y59" s="1">
        <v>3900</v>
      </c>
      <c r="Z59" s="1">
        <v>3400</v>
      </c>
      <c r="AA59" s="1">
        <v>3600</v>
      </c>
      <c r="AB59" s="1">
        <v>3400</v>
      </c>
      <c r="AC59" s="1">
        <v>2700</v>
      </c>
      <c r="AD59" s="1"/>
      <c r="AE59" s="1" t="s">
        <v>9</v>
      </c>
      <c r="AF59" s="1" t="s">
        <v>9</v>
      </c>
      <c r="AG59" s="1"/>
      <c r="AH59" s="1"/>
      <c r="AI59" s="1"/>
      <c r="AJ59" s="1"/>
      <c r="AK59" s="1"/>
      <c r="AL59" s="1"/>
      <c r="AM59" s="1"/>
      <c r="AN59" s="1"/>
      <c r="AO59" s="71"/>
      <c r="AP59" s="71"/>
      <c r="AR59" s="4" t="str">
        <f>IFERROR(VLOOKUP(Table3[[#This Row],[Station '#]], $AU$3:$AV$147,2,FALSE),"")</f>
        <v/>
      </c>
      <c r="AT59" s="4" t="s">
        <v>700</v>
      </c>
      <c r="AU59" s="4">
        <v>74</v>
      </c>
      <c r="AV59" s="4">
        <v>19700</v>
      </c>
    </row>
    <row r="60" spans="1:48" ht="16.5" hidden="1" customHeight="1" x14ac:dyDescent="0.3">
      <c r="A60" s="70"/>
      <c r="B60" s="2"/>
      <c r="C60" s="1"/>
      <c r="D60" s="2"/>
      <c r="E60" s="2"/>
      <c r="F60" s="2"/>
      <c r="G60" s="2"/>
      <c r="H60" s="2"/>
      <c r="I60" s="2" t="s">
        <v>9</v>
      </c>
      <c r="J60" s="2" t="s">
        <v>9</v>
      </c>
      <c r="K60" s="2" t="s">
        <v>9</v>
      </c>
      <c r="L60" s="2"/>
      <c r="M60" s="2"/>
      <c r="N60" s="2"/>
      <c r="O60" s="2"/>
      <c r="P60" s="2"/>
      <c r="Q60" s="2"/>
      <c r="R60" s="1"/>
      <c r="S60" s="1" t="s">
        <v>7</v>
      </c>
      <c r="T60" s="1" t="s">
        <v>9</v>
      </c>
      <c r="U60" s="1" t="s">
        <v>7</v>
      </c>
      <c r="V60" s="1" t="s">
        <v>9</v>
      </c>
      <c r="W60" s="1"/>
      <c r="X60" s="1"/>
      <c r="Y60" s="1"/>
      <c r="Z60" s="1"/>
      <c r="AA60" s="1"/>
      <c r="AB60" s="1"/>
      <c r="AC60" s="1"/>
      <c r="AD60" s="1"/>
      <c r="AE60" s="1" t="s">
        <v>9</v>
      </c>
      <c r="AF60" s="1" t="s">
        <v>9</v>
      </c>
      <c r="AG60" s="1"/>
      <c r="AH60" s="1"/>
      <c r="AI60" s="1"/>
      <c r="AJ60" s="1"/>
      <c r="AK60" s="1"/>
      <c r="AL60" s="1"/>
      <c r="AM60" s="1"/>
      <c r="AN60" s="1"/>
      <c r="AO60" s="71"/>
      <c r="AP60" s="71"/>
      <c r="AR60" s="4" t="str">
        <f>IFERROR(VLOOKUP(Table3[[#This Row],[Station '#]], $AU$3:$AV$147,2,FALSE),"")</f>
        <v/>
      </c>
      <c r="AT60" s="4" t="s">
        <v>705</v>
      </c>
      <c r="AU60" s="4">
        <v>78</v>
      </c>
      <c r="AV60" s="4">
        <v>52600</v>
      </c>
    </row>
    <row r="61" spans="1:48" ht="16.5" hidden="1" customHeight="1" x14ac:dyDescent="0.3">
      <c r="A61" s="70" t="s">
        <v>51</v>
      </c>
      <c r="B61" s="2" t="s">
        <v>16</v>
      </c>
      <c r="C61" s="1">
        <v>460</v>
      </c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>
        <v>3800</v>
      </c>
      <c r="Q61" s="2">
        <v>5000</v>
      </c>
      <c r="R61" s="1">
        <v>4100</v>
      </c>
      <c r="S61" s="1">
        <v>4200</v>
      </c>
      <c r="T61" s="1">
        <v>4600</v>
      </c>
      <c r="U61" s="1">
        <v>5100</v>
      </c>
      <c r="V61" s="1">
        <v>5100</v>
      </c>
      <c r="W61" s="1">
        <v>6400</v>
      </c>
      <c r="X61" s="1">
        <v>5900</v>
      </c>
      <c r="Y61" s="1">
        <v>5500</v>
      </c>
      <c r="Z61" s="1">
        <v>5600</v>
      </c>
      <c r="AA61" s="1">
        <v>4800</v>
      </c>
      <c r="AB61" s="1">
        <v>4700</v>
      </c>
      <c r="AC61" s="1"/>
      <c r="AD61" s="1"/>
      <c r="AE61" s="1" t="s">
        <v>9</v>
      </c>
      <c r="AF61" s="1" t="s">
        <v>9</v>
      </c>
      <c r="AG61" s="1"/>
      <c r="AH61" s="1"/>
      <c r="AI61" s="1"/>
      <c r="AJ61" s="1"/>
      <c r="AK61" s="1"/>
      <c r="AL61" s="1"/>
      <c r="AM61" s="1"/>
      <c r="AN61" s="1"/>
      <c r="AO61" s="71"/>
      <c r="AP61" s="71"/>
      <c r="AR61" s="4" t="str">
        <f>IFERROR(VLOOKUP(Table3[[#This Row],[Station '#]], $AU$3:$AV$147,2,FALSE),"")</f>
        <v/>
      </c>
      <c r="AT61" s="4" t="s">
        <v>704</v>
      </c>
      <c r="AU61" s="4">
        <v>81</v>
      </c>
      <c r="AV61" s="4">
        <v>20500</v>
      </c>
    </row>
    <row r="62" spans="1:48" hidden="1" x14ac:dyDescent="0.3">
      <c r="A62" s="70"/>
      <c r="B62" s="2"/>
      <c r="C62" s="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1"/>
      <c r="S62" s="1" t="s">
        <v>7</v>
      </c>
      <c r="T62" s="1" t="s">
        <v>9</v>
      </c>
      <c r="U62" s="1" t="s">
        <v>7</v>
      </c>
      <c r="V62" s="1" t="s">
        <v>9</v>
      </c>
      <c r="W62" s="1"/>
      <c r="X62" s="1"/>
      <c r="Y62" s="1"/>
      <c r="Z62" s="1"/>
      <c r="AA62" s="1"/>
      <c r="AB62" s="1"/>
      <c r="AC62" s="1"/>
      <c r="AD62" s="1"/>
      <c r="AE62" s="1" t="s">
        <v>9</v>
      </c>
      <c r="AF62" s="1" t="s">
        <v>9</v>
      </c>
      <c r="AG62" s="1"/>
      <c r="AH62" s="1"/>
      <c r="AI62" s="1"/>
      <c r="AJ62" s="1"/>
      <c r="AK62" s="1"/>
      <c r="AL62" s="1"/>
      <c r="AM62" s="1"/>
      <c r="AN62" s="1"/>
      <c r="AO62" s="71"/>
      <c r="AP62" s="71"/>
      <c r="AR62" s="4" t="str">
        <f>IFERROR(VLOOKUP(Table3[[#This Row],[Station '#]], $AU$3:$AV$147,2,FALSE),"")</f>
        <v/>
      </c>
      <c r="AT62" s="4" t="s">
        <v>704</v>
      </c>
      <c r="AU62" s="4">
        <v>82</v>
      </c>
      <c r="AV62" s="4">
        <v>40700</v>
      </c>
    </row>
    <row r="63" spans="1:48" x14ac:dyDescent="0.3">
      <c r="A63" s="70" t="s">
        <v>52</v>
      </c>
      <c r="B63" s="2" t="s">
        <v>48</v>
      </c>
      <c r="C63" s="1">
        <v>463</v>
      </c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>
        <v>1200</v>
      </c>
      <c r="Q63" s="2">
        <v>3100</v>
      </c>
      <c r="R63" s="1">
        <v>2200</v>
      </c>
      <c r="S63" s="1">
        <v>2500</v>
      </c>
      <c r="T63" s="1">
        <v>2700</v>
      </c>
      <c r="U63" s="1">
        <v>3200</v>
      </c>
      <c r="V63" s="1">
        <v>2600</v>
      </c>
      <c r="W63" s="1">
        <v>3700</v>
      </c>
      <c r="X63" s="1">
        <v>3400</v>
      </c>
      <c r="Y63" s="1">
        <v>3500</v>
      </c>
      <c r="Z63" s="1">
        <v>3600</v>
      </c>
      <c r="AA63" s="1">
        <v>4300</v>
      </c>
      <c r="AB63" s="1">
        <v>4400</v>
      </c>
      <c r="AC63" s="1">
        <v>5300</v>
      </c>
      <c r="AD63" s="1">
        <v>3500</v>
      </c>
      <c r="AE63" s="1" t="s">
        <v>9</v>
      </c>
      <c r="AF63" s="1">
        <v>5200</v>
      </c>
      <c r="AG63" s="1"/>
      <c r="AH63" s="1">
        <v>5700</v>
      </c>
      <c r="AI63" s="1"/>
      <c r="AJ63" s="1">
        <v>6200</v>
      </c>
      <c r="AK63" s="1"/>
      <c r="AL63" s="1">
        <v>6300</v>
      </c>
      <c r="AM63" s="1"/>
      <c r="AN63" s="1">
        <v>5700</v>
      </c>
      <c r="AO63" s="71"/>
      <c r="AP63" s="71"/>
      <c r="AR63" s="4" t="str">
        <f>IFERROR(VLOOKUP(Table3[[#This Row],[Station '#]], $AU$3:$AV$147,2,FALSE),"")</f>
        <v/>
      </c>
      <c r="AT63" s="4" t="s">
        <v>706</v>
      </c>
      <c r="AU63" s="4">
        <v>87</v>
      </c>
      <c r="AV63" s="4">
        <v>32300</v>
      </c>
    </row>
    <row r="64" spans="1:48" x14ac:dyDescent="0.3">
      <c r="A64" s="70"/>
      <c r="B64" s="2"/>
      <c r="C64" s="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1"/>
      <c r="S64" s="1" t="s">
        <v>7</v>
      </c>
      <c r="T64" s="1" t="s">
        <v>9</v>
      </c>
      <c r="U64" s="1" t="s">
        <v>7</v>
      </c>
      <c r="V64" s="1" t="s">
        <v>9</v>
      </c>
      <c r="W64" s="1"/>
      <c r="X64" s="1"/>
      <c r="Y64" s="1"/>
      <c r="Z64" s="1"/>
      <c r="AA64" s="1"/>
      <c r="AB64" s="1"/>
      <c r="AC64" s="1"/>
      <c r="AD64" s="1"/>
      <c r="AE64" s="1" t="s">
        <v>9</v>
      </c>
      <c r="AF64" s="1" t="s">
        <v>9</v>
      </c>
      <c r="AG64" s="1"/>
      <c r="AH64" s="1"/>
      <c r="AI64" s="1"/>
      <c r="AJ64" s="1"/>
      <c r="AK64" s="1"/>
      <c r="AL64" s="1"/>
      <c r="AM64" s="1"/>
      <c r="AN64" s="1"/>
      <c r="AO64" s="71"/>
      <c r="AP64" s="71"/>
      <c r="AR64" s="4" t="str">
        <f>IFERROR(VLOOKUP(Table3[[#This Row],[Station '#]], $AU$3:$AV$147,2,FALSE),"")</f>
        <v/>
      </c>
      <c r="AT64" s="4" t="s">
        <v>705</v>
      </c>
      <c r="AU64" s="4">
        <v>91</v>
      </c>
      <c r="AV64" s="4">
        <v>58300</v>
      </c>
    </row>
    <row r="65" spans="1:48" ht="16.5" hidden="1" customHeight="1" x14ac:dyDescent="0.3">
      <c r="A65" s="70" t="s">
        <v>53</v>
      </c>
      <c r="B65" s="2" t="s">
        <v>54</v>
      </c>
      <c r="C65" s="1">
        <v>600</v>
      </c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1"/>
      <c r="S65" s="1">
        <v>3300</v>
      </c>
      <c r="T65" s="1">
        <v>3600</v>
      </c>
      <c r="U65" s="1">
        <v>3700</v>
      </c>
      <c r="V65" s="1">
        <v>3600</v>
      </c>
      <c r="W65" s="1">
        <v>4100</v>
      </c>
      <c r="X65" s="1">
        <v>2600</v>
      </c>
      <c r="Y65" s="1">
        <v>3700</v>
      </c>
      <c r="Z65" s="1">
        <v>3700</v>
      </c>
      <c r="AA65" s="1">
        <v>3100</v>
      </c>
      <c r="AB65" s="1">
        <v>2700</v>
      </c>
      <c r="AC65" s="1"/>
      <c r="AD65" s="1"/>
      <c r="AE65" s="1" t="s">
        <v>9</v>
      </c>
      <c r="AF65" s="1" t="s">
        <v>9</v>
      </c>
      <c r="AG65" s="1"/>
      <c r="AH65" s="1"/>
      <c r="AI65" s="1"/>
      <c r="AJ65" s="1"/>
      <c r="AK65" s="1"/>
      <c r="AL65" s="1"/>
      <c r="AM65" s="1"/>
      <c r="AN65" s="1"/>
      <c r="AO65" s="71"/>
      <c r="AP65" s="71"/>
      <c r="AR65" s="4" t="str">
        <f>IFERROR(VLOOKUP(Table3[[#This Row],[Station '#]], $AU$3:$AV$147,2,FALSE),"")</f>
        <v/>
      </c>
      <c r="AT65" s="4" t="s">
        <v>707</v>
      </c>
      <c r="AU65" s="4">
        <v>92</v>
      </c>
      <c r="AV65" s="4">
        <v>51500</v>
      </c>
    </row>
    <row r="66" spans="1:48" ht="16.5" hidden="1" customHeight="1" x14ac:dyDescent="0.3">
      <c r="A66" s="70" t="s">
        <v>53</v>
      </c>
      <c r="B66" s="2" t="s">
        <v>55</v>
      </c>
      <c r="C66" s="1">
        <v>601</v>
      </c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1"/>
      <c r="S66" s="1">
        <v>6800</v>
      </c>
      <c r="T66" s="1">
        <v>5600</v>
      </c>
      <c r="U66" s="1">
        <v>8000</v>
      </c>
      <c r="V66" s="1">
        <v>6700</v>
      </c>
      <c r="W66" s="1">
        <v>8000</v>
      </c>
      <c r="X66" s="1">
        <v>7700</v>
      </c>
      <c r="Y66" s="1">
        <v>8300</v>
      </c>
      <c r="Z66" s="1">
        <v>7700</v>
      </c>
      <c r="AA66" s="1">
        <v>7000</v>
      </c>
      <c r="AB66" s="1">
        <v>6300</v>
      </c>
      <c r="AC66" s="1"/>
      <c r="AD66" s="1"/>
      <c r="AE66" s="1" t="s">
        <v>9</v>
      </c>
      <c r="AF66" s="1" t="s">
        <v>9</v>
      </c>
      <c r="AG66" s="1"/>
      <c r="AH66" s="1"/>
      <c r="AI66" s="1"/>
      <c r="AJ66" s="1"/>
      <c r="AK66" s="1"/>
      <c r="AL66" s="1"/>
      <c r="AM66" s="1"/>
      <c r="AN66" s="1"/>
      <c r="AO66" s="71"/>
      <c r="AP66" s="71"/>
      <c r="AR66" s="4" t="str">
        <f>IFERROR(VLOOKUP(Table3[[#This Row],[Station '#]], $AU$3:$AV$147,2,FALSE),"")</f>
        <v/>
      </c>
      <c r="AT66" s="4" t="s">
        <v>707</v>
      </c>
      <c r="AU66" s="4">
        <v>93</v>
      </c>
      <c r="AV66" s="4">
        <v>56200</v>
      </c>
    </row>
    <row r="67" spans="1:48" ht="16.5" hidden="1" customHeight="1" x14ac:dyDescent="0.3">
      <c r="A67" s="70"/>
      <c r="B67" s="2"/>
      <c r="C67" s="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1"/>
      <c r="S67" s="1" t="s">
        <v>7</v>
      </c>
      <c r="T67" s="1" t="s">
        <v>9</v>
      </c>
      <c r="U67" s="1" t="s">
        <v>7</v>
      </c>
      <c r="V67" s="1" t="s">
        <v>9</v>
      </c>
      <c r="W67" s="1"/>
      <c r="X67" s="1"/>
      <c r="Y67" s="1"/>
      <c r="Z67" s="1"/>
      <c r="AA67" s="1"/>
      <c r="AB67" s="1"/>
      <c r="AC67" s="1"/>
      <c r="AD67" s="1"/>
      <c r="AE67" s="1" t="s">
        <v>9</v>
      </c>
      <c r="AF67" s="1" t="s">
        <v>9</v>
      </c>
      <c r="AG67" s="1"/>
      <c r="AH67" s="1"/>
      <c r="AI67" s="1"/>
      <c r="AJ67" s="1"/>
      <c r="AK67" s="1"/>
      <c r="AL67" s="1"/>
      <c r="AM67" s="1"/>
      <c r="AN67" s="1"/>
      <c r="AO67" s="71"/>
      <c r="AP67" s="71"/>
      <c r="AR67" s="4" t="str">
        <f>IFERROR(VLOOKUP(Table3[[#This Row],[Station '#]], $AU$3:$AV$147,2,FALSE),"")</f>
        <v/>
      </c>
      <c r="AT67" s="4" t="s">
        <v>707</v>
      </c>
      <c r="AU67" s="4">
        <v>94</v>
      </c>
      <c r="AV67" s="4">
        <v>33500</v>
      </c>
    </row>
    <row r="68" spans="1:48" hidden="1" x14ac:dyDescent="0.3">
      <c r="A68" s="70" t="s">
        <v>56</v>
      </c>
      <c r="B68" s="2" t="s">
        <v>57</v>
      </c>
      <c r="C68" s="1">
        <v>231</v>
      </c>
      <c r="D68" s="2"/>
      <c r="E68" s="2" t="s">
        <v>7</v>
      </c>
      <c r="F68" s="2" t="s">
        <v>7</v>
      </c>
      <c r="G68" s="2"/>
      <c r="H68" s="2"/>
      <c r="I68" s="2">
        <v>3500</v>
      </c>
      <c r="J68" s="2">
        <v>4000</v>
      </c>
      <c r="K68" s="2">
        <v>3700</v>
      </c>
      <c r="L68" s="2">
        <v>4200</v>
      </c>
      <c r="M68" s="2">
        <v>3400</v>
      </c>
      <c r="N68" s="2">
        <v>4100</v>
      </c>
      <c r="O68" s="2">
        <v>3800</v>
      </c>
      <c r="P68" s="2">
        <v>4300</v>
      </c>
      <c r="Q68" s="2">
        <v>3600</v>
      </c>
      <c r="R68" s="1">
        <v>5000</v>
      </c>
      <c r="S68" s="1">
        <v>4800</v>
      </c>
      <c r="T68" s="1">
        <v>4500</v>
      </c>
      <c r="U68" s="1">
        <v>5200</v>
      </c>
      <c r="V68" s="1">
        <v>5300</v>
      </c>
      <c r="W68" s="1">
        <v>5700</v>
      </c>
      <c r="X68" s="1">
        <v>5200</v>
      </c>
      <c r="Y68" s="1">
        <v>5800</v>
      </c>
      <c r="Z68" s="1">
        <v>4900</v>
      </c>
      <c r="AA68" s="1">
        <v>5300</v>
      </c>
      <c r="AB68" s="1">
        <v>3800</v>
      </c>
      <c r="AC68" s="1"/>
      <c r="AD68" s="1"/>
      <c r="AE68" s="1" t="s">
        <v>9</v>
      </c>
      <c r="AF68" s="1" t="s">
        <v>9</v>
      </c>
      <c r="AG68" s="1"/>
      <c r="AH68" s="1"/>
      <c r="AI68" s="1"/>
      <c r="AJ68" s="1"/>
      <c r="AK68" s="1"/>
      <c r="AL68" s="1">
        <v>6100</v>
      </c>
      <c r="AM68" s="1"/>
      <c r="AN68" s="1"/>
      <c r="AO68" s="71"/>
      <c r="AP68" s="71"/>
      <c r="AR68" s="4" t="str">
        <f>IFERROR(VLOOKUP(Table3[[#This Row],[Station '#]], $AU$3:$AV$147,2,FALSE),"")</f>
        <v/>
      </c>
      <c r="AT68" s="4" t="s">
        <v>707</v>
      </c>
      <c r="AU68" s="4">
        <v>95</v>
      </c>
      <c r="AV68" s="4">
        <v>45300</v>
      </c>
    </row>
    <row r="69" spans="1:48" hidden="1" x14ac:dyDescent="0.3">
      <c r="A69" s="70"/>
      <c r="B69" s="2"/>
      <c r="C69" s="1"/>
      <c r="D69" s="2"/>
      <c r="E69" s="2"/>
      <c r="F69" s="2"/>
      <c r="G69" s="2"/>
      <c r="H69" s="2"/>
      <c r="I69" s="2" t="s">
        <v>9</v>
      </c>
      <c r="J69" s="2" t="s">
        <v>9</v>
      </c>
      <c r="K69" s="2" t="s">
        <v>9</v>
      </c>
      <c r="L69" s="2"/>
      <c r="M69" s="2"/>
      <c r="N69" s="2"/>
      <c r="O69" s="2"/>
      <c r="P69" s="2"/>
      <c r="Q69" s="2"/>
      <c r="R69" s="1"/>
      <c r="S69" s="1" t="s">
        <v>7</v>
      </c>
      <c r="T69" s="1" t="s">
        <v>9</v>
      </c>
      <c r="U69" s="1" t="s">
        <v>7</v>
      </c>
      <c r="V69" s="1" t="s">
        <v>9</v>
      </c>
      <c r="W69" s="1"/>
      <c r="X69" s="1"/>
      <c r="Y69" s="1"/>
      <c r="Z69" s="1"/>
      <c r="AA69" s="1"/>
      <c r="AB69" s="1"/>
      <c r="AC69" s="1"/>
      <c r="AD69" s="1"/>
      <c r="AE69" s="1" t="s">
        <v>9</v>
      </c>
      <c r="AF69" s="1" t="s">
        <v>9</v>
      </c>
      <c r="AG69" s="1"/>
      <c r="AH69" s="1"/>
      <c r="AI69" s="1"/>
      <c r="AJ69" s="1"/>
      <c r="AK69" s="1"/>
      <c r="AL69" s="1"/>
      <c r="AM69" s="1"/>
      <c r="AN69" s="1"/>
      <c r="AO69" s="71"/>
      <c r="AP69" s="71"/>
      <c r="AR69" s="4" t="str">
        <f>IFERROR(VLOOKUP(Table3[[#This Row],[Station '#]], $AU$3:$AV$147,2,FALSE),"")</f>
        <v/>
      </c>
      <c r="AT69" s="4" t="s">
        <v>707</v>
      </c>
      <c r="AU69" s="4">
        <v>96</v>
      </c>
      <c r="AV69" s="4">
        <v>40000</v>
      </c>
    </row>
    <row r="70" spans="1:48" x14ac:dyDescent="0.3">
      <c r="A70" s="70" t="s">
        <v>58</v>
      </c>
      <c r="B70" s="2" t="s">
        <v>59</v>
      </c>
      <c r="C70" s="72">
        <v>11</v>
      </c>
      <c r="D70" s="2"/>
      <c r="E70" s="2"/>
      <c r="F70" s="2"/>
      <c r="G70" s="2">
        <v>0</v>
      </c>
      <c r="H70" s="2">
        <v>5000</v>
      </c>
      <c r="I70" s="2" t="s">
        <v>9</v>
      </c>
      <c r="J70" s="2">
        <v>4800</v>
      </c>
      <c r="K70" s="2">
        <v>5200</v>
      </c>
      <c r="L70" s="2">
        <v>5200</v>
      </c>
      <c r="M70" s="2">
        <v>5200</v>
      </c>
      <c r="N70" s="2">
        <v>5100</v>
      </c>
      <c r="O70" s="2">
        <v>5200</v>
      </c>
      <c r="P70" s="2">
        <v>5400</v>
      </c>
      <c r="Q70" s="2">
        <v>5300</v>
      </c>
      <c r="R70" s="1">
        <v>5700</v>
      </c>
      <c r="S70" s="1">
        <v>5900</v>
      </c>
      <c r="T70" s="1">
        <v>6200</v>
      </c>
      <c r="U70" s="1">
        <v>6900</v>
      </c>
      <c r="V70" s="1">
        <v>7300</v>
      </c>
      <c r="W70" s="1">
        <v>8000</v>
      </c>
      <c r="X70" s="1">
        <v>8700</v>
      </c>
      <c r="Y70" s="1">
        <v>9900</v>
      </c>
      <c r="Z70" s="1">
        <v>9600</v>
      </c>
      <c r="AA70" s="1">
        <v>8000</v>
      </c>
      <c r="AB70" s="1">
        <v>8200</v>
      </c>
      <c r="AC70" s="1">
        <v>8400</v>
      </c>
      <c r="AD70" s="1">
        <v>8400</v>
      </c>
      <c r="AE70" s="1">
        <v>8900</v>
      </c>
      <c r="AF70" s="1">
        <v>8800</v>
      </c>
      <c r="AG70" s="1">
        <v>9000</v>
      </c>
      <c r="AH70" s="1">
        <v>9300</v>
      </c>
      <c r="AI70" s="1">
        <v>9800</v>
      </c>
      <c r="AJ70" s="1">
        <v>9800</v>
      </c>
      <c r="AK70" s="1">
        <f>VLOOKUP(C70,[1]DataDownloadReport_02082019!$A$2:$E$123,5,FALSE)</f>
        <v>10400</v>
      </c>
      <c r="AL70" s="1">
        <v>11400</v>
      </c>
      <c r="AM70" s="1">
        <v>11100</v>
      </c>
      <c r="AN70" s="1">
        <v>13100</v>
      </c>
      <c r="AO70" s="71">
        <v>13800</v>
      </c>
      <c r="AP70" s="71"/>
      <c r="AR70" s="4">
        <f>IFERROR(VLOOKUP(Table3[[#This Row],[Station '#]], $AU$3:$AV$147,2,FALSE),"")</f>
        <v>13800</v>
      </c>
      <c r="AT70" s="4" t="s">
        <v>707</v>
      </c>
      <c r="AU70" s="4">
        <v>97</v>
      </c>
      <c r="AV70" s="4">
        <v>38400</v>
      </c>
    </row>
    <row r="71" spans="1:48" x14ac:dyDescent="0.3">
      <c r="A71" s="70" t="s">
        <v>58</v>
      </c>
      <c r="B71" s="2" t="s">
        <v>414</v>
      </c>
      <c r="C71" s="1">
        <v>227</v>
      </c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1"/>
      <c r="S71" s="1"/>
      <c r="T71" s="1"/>
      <c r="U71" s="1"/>
      <c r="V71" s="1"/>
      <c r="W71" s="1"/>
      <c r="X71" s="1"/>
      <c r="Y71" s="1"/>
      <c r="Z71" s="1"/>
      <c r="AA71" s="1"/>
      <c r="AB71" s="1"/>
      <c r="AC71" s="1"/>
      <c r="AD71" s="1"/>
      <c r="AE71" s="1" t="s">
        <v>9</v>
      </c>
      <c r="AF71" s="1" t="s">
        <v>9</v>
      </c>
      <c r="AG71" s="1">
        <v>10600</v>
      </c>
      <c r="AH71" s="1"/>
      <c r="AI71" s="1">
        <v>9800</v>
      </c>
      <c r="AJ71" s="1"/>
      <c r="AK71" s="1">
        <f>VLOOKUP(C71,[1]DataDownloadReport_02082019!$A$2:$E$123,5,FALSE)</f>
        <v>9600</v>
      </c>
      <c r="AL71" s="1"/>
      <c r="AM71" s="1">
        <v>8600</v>
      </c>
      <c r="AN71" s="1"/>
      <c r="AO71" s="71">
        <v>7800</v>
      </c>
      <c r="AP71" s="71"/>
      <c r="AR71" s="4">
        <f>IFERROR(VLOOKUP(Table3[[#This Row],[Station '#]], $AU$3:$AV$147,2,FALSE),"")</f>
        <v>7800</v>
      </c>
      <c r="AT71" s="4" t="s">
        <v>699</v>
      </c>
      <c r="AU71" s="4">
        <v>104</v>
      </c>
      <c r="AV71" s="4">
        <v>27200</v>
      </c>
    </row>
    <row r="72" spans="1:48" x14ac:dyDescent="0.3">
      <c r="A72" s="70" t="s">
        <v>58</v>
      </c>
      <c r="B72" s="2" t="s">
        <v>60</v>
      </c>
      <c r="C72" s="1">
        <v>232</v>
      </c>
      <c r="D72" s="2"/>
      <c r="E72" s="2" t="s">
        <v>7</v>
      </c>
      <c r="F72" s="2" t="s">
        <v>7</v>
      </c>
      <c r="G72" s="2"/>
      <c r="H72" s="2"/>
      <c r="I72" s="2">
        <v>2000</v>
      </c>
      <c r="J72" s="2">
        <v>1800</v>
      </c>
      <c r="K72" s="2">
        <v>2400</v>
      </c>
      <c r="L72" s="2">
        <v>2000</v>
      </c>
      <c r="M72" s="2">
        <v>1900</v>
      </c>
      <c r="N72" s="2">
        <v>2100</v>
      </c>
      <c r="O72" s="2">
        <v>2300</v>
      </c>
      <c r="P72" s="2">
        <v>2500</v>
      </c>
      <c r="Q72" s="2">
        <v>3200</v>
      </c>
      <c r="R72" s="1">
        <v>3000</v>
      </c>
      <c r="S72" s="1">
        <v>3000</v>
      </c>
      <c r="T72" s="1">
        <v>2800</v>
      </c>
      <c r="U72" s="1">
        <v>3300</v>
      </c>
      <c r="V72" s="1">
        <v>3600</v>
      </c>
      <c r="W72" s="1">
        <v>4500</v>
      </c>
      <c r="X72" s="1">
        <v>5200</v>
      </c>
      <c r="Y72" s="1">
        <v>7400</v>
      </c>
      <c r="Z72" s="1">
        <v>7600</v>
      </c>
      <c r="AA72" s="1">
        <v>5900</v>
      </c>
      <c r="AB72" s="1">
        <v>5700</v>
      </c>
      <c r="AC72" s="1">
        <v>5700</v>
      </c>
      <c r="AD72" s="1"/>
      <c r="AE72" s="1" t="s">
        <v>9</v>
      </c>
      <c r="AF72" s="1" t="s">
        <v>9</v>
      </c>
      <c r="AG72" s="1">
        <v>7000</v>
      </c>
      <c r="AH72" s="1"/>
      <c r="AI72" s="1">
        <v>8600</v>
      </c>
      <c r="AJ72" s="1"/>
      <c r="AK72" s="1">
        <f>VLOOKUP(C72,[1]DataDownloadReport_02082019!$A$2:$E$123,5,FALSE)</f>
        <v>9200</v>
      </c>
      <c r="AL72" s="1"/>
      <c r="AM72" s="1">
        <v>10700</v>
      </c>
      <c r="AN72" s="1"/>
      <c r="AO72" s="71">
        <v>10600</v>
      </c>
      <c r="AP72" s="71"/>
      <c r="AR72" s="4">
        <f>IFERROR(VLOOKUP(Table3[[#This Row],[Station '#]], $AU$3:$AV$147,2,FALSE),"")</f>
        <v>10600</v>
      </c>
      <c r="AT72" s="4" t="s">
        <v>295</v>
      </c>
      <c r="AU72" s="4">
        <v>108</v>
      </c>
      <c r="AV72" s="4">
        <v>27000</v>
      </c>
    </row>
    <row r="73" spans="1:48" x14ac:dyDescent="0.3">
      <c r="A73" s="70"/>
      <c r="B73" s="2"/>
      <c r="C73" s="1"/>
      <c r="D73" s="2"/>
      <c r="E73" s="2"/>
      <c r="F73" s="2"/>
      <c r="G73" s="2"/>
      <c r="H73" s="2"/>
      <c r="I73" s="2" t="s">
        <v>9</v>
      </c>
      <c r="J73" s="2" t="s">
        <v>9</v>
      </c>
      <c r="K73" s="2" t="s">
        <v>9</v>
      </c>
      <c r="L73" s="2"/>
      <c r="M73" s="2"/>
      <c r="N73" s="2"/>
      <c r="O73" s="2"/>
      <c r="P73" s="2"/>
      <c r="Q73" s="2"/>
      <c r="R73" s="1"/>
      <c r="S73" s="1" t="s">
        <v>7</v>
      </c>
      <c r="T73" s="1" t="s">
        <v>9</v>
      </c>
      <c r="U73" s="1" t="s">
        <v>7</v>
      </c>
      <c r="V73" s="1" t="s">
        <v>9</v>
      </c>
      <c r="W73" s="1"/>
      <c r="X73" s="1"/>
      <c r="Y73" s="1"/>
      <c r="Z73" s="1"/>
      <c r="AA73" s="1"/>
      <c r="AB73" s="1"/>
      <c r="AC73" s="1"/>
      <c r="AD73" s="1"/>
      <c r="AE73" s="1" t="s">
        <v>9</v>
      </c>
      <c r="AF73" s="1" t="s">
        <v>9</v>
      </c>
      <c r="AG73" s="1"/>
      <c r="AH73" s="1"/>
      <c r="AI73" s="1"/>
      <c r="AJ73" s="1"/>
      <c r="AK73" s="1"/>
      <c r="AL73" s="1"/>
      <c r="AM73" s="1"/>
      <c r="AN73" s="1"/>
      <c r="AO73" s="71"/>
      <c r="AP73" s="71"/>
      <c r="AR73" s="4" t="str">
        <f>IFERROR(VLOOKUP(Table3[[#This Row],[Station '#]], $AU$3:$AV$147,2,FALSE),"")</f>
        <v/>
      </c>
      <c r="AT73" s="4" t="s">
        <v>762</v>
      </c>
      <c r="AU73" s="4">
        <v>109</v>
      </c>
      <c r="AV73" s="4">
        <v>57300</v>
      </c>
    </row>
    <row r="74" spans="1:48" x14ac:dyDescent="0.3">
      <c r="A74" s="70" t="s">
        <v>61</v>
      </c>
      <c r="B74" s="2" t="s">
        <v>62</v>
      </c>
      <c r="C74" s="1">
        <v>233</v>
      </c>
      <c r="D74" s="2"/>
      <c r="E74" s="2">
        <v>1600</v>
      </c>
      <c r="F74" s="2">
        <v>1800</v>
      </c>
      <c r="G74" s="2">
        <v>2100</v>
      </c>
      <c r="H74" s="2">
        <v>2600</v>
      </c>
      <c r="I74" s="2">
        <v>3100</v>
      </c>
      <c r="J74" s="2">
        <v>3000</v>
      </c>
      <c r="K74" s="2">
        <v>3300</v>
      </c>
      <c r="L74" s="2">
        <v>3500</v>
      </c>
      <c r="M74" s="2">
        <v>3400</v>
      </c>
      <c r="N74" s="2">
        <v>3400</v>
      </c>
      <c r="O74" s="2">
        <v>3300</v>
      </c>
      <c r="P74" s="2">
        <v>3500</v>
      </c>
      <c r="Q74" s="2">
        <v>3800</v>
      </c>
      <c r="R74" s="1">
        <v>3700</v>
      </c>
      <c r="S74" s="1">
        <v>4100</v>
      </c>
      <c r="T74" s="1">
        <v>4300</v>
      </c>
      <c r="U74" s="1">
        <v>5600</v>
      </c>
      <c r="V74" s="1">
        <v>7600</v>
      </c>
      <c r="W74" s="1">
        <v>11600</v>
      </c>
      <c r="X74" s="1">
        <v>11800</v>
      </c>
      <c r="Y74" s="1">
        <v>12200</v>
      </c>
      <c r="Z74" s="1">
        <v>11800</v>
      </c>
      <c r="AA74" s="1">
        <v>12800</v>
      </c>
      <c r="AB74" s="1">
        <v>11300</v>
      </c>
      <c r="AC74" s="1">
        <v>11700</v>
      </c>
      <c r="AD74" s="1">
        <v>11100</v>
      </c>
      <c r="AE74" s="1" t="s">
        <v>9</v>
      </c>
      <c r="AF74" s="1">
        <v>12600</v>
      </c>
      <c r="AG74" s="1">
        <v>12600</v>
      </c>
      <c r="AH74" s="1">
        <v>13600</v>
      </c>
      <c r="AI74" s="1">
        <v>14800</v>
      </c>
      <c r="AJ74" s="1">
        <v>15300</v>
      </c>
      <c r="AK74" s="1">
        <f>VLOOKUP(C74,[1]DataDownloadReport_02082019!$A$2:$E$123,5,FALSE)</f>
        <v>15100</v>
      </c>
      <c r="AL74" s="1">
        <v>19100</v>
      </c>
      <c r="AM74" s="1">
        <v>16800</v>
      </c>
      <c r="AN74" s="1"/>
      <c r="AO74" s="71"/>
      <c r="AP74" s="71"/>
      <c r="AR74" s="4" t="str">
        <f>IFERROR(VLOOKUP(Table3[[#This Row],[Station '#]], $AU$3:$AV$147,2,FALSE),"")</f>
        <v/>
      </c>
      <c r="AT74" s="4" t="s">
        <v>762</v>
      </c>
      <c r="AU74" s="4">
        <v>110</v>
      </c>
      <c r="AV74" s="4">
        <v>53400</v>
      </c>
    </row>
    <row r="75" spans="1:48" x14ac:dyDescent="0.3">
      <c r="A75" s="70" t="s">
        <v>61</v>
      </c>
      <c r="B75" s="2" t="s">
        <v>63</v>
      </c>
      <c r="C75" s="72">
        <v>12</v>
      </c>
      <c r="D75" s="2"/>
      <c r="E75" s="2"/>
      <c r="F75" s="2"/>
      <c r="G75" s="2"/>
      <c r="H75" s="2"/>
      <c r="I75" s="2" t="s">
        <v>9</v>
      </c>
      <c r="J75" s="2">
        <v>1900</v>
      </c>
      <c r="K75" s="2">
        <v>2200</v>
      </c>
      <c r="L75" s="2">
        <v>2200</v>
      </c>
      <c r="M75" s="2">
        <v>2500</v>
      </c>
      <c r="N75" s="2">
        <v>2600</v>
      </c>
      <c r="O75" s="2">
        <v>2600</v>
      </c>
      <c r="P75" s="2">
        <v>2700</v>
      </c>
      <c r="Q75" s="2">
        <v>2900</v>
      </c>
      <c r="R75" s="1">
        <v>3200</v>
      </c>
      <c r="S75" s="1">
        <v>3300</v>
      </c>
      <c r="T75" s="1">
        <v>3400</v>
      </c>
      <c r="U75" s="1">
        <v>3800</v>
      </c>
      <c r="V75" s="1">
        <v>4300</v>
      </c>
      <c r="W75" s="1">
        <v>4600</v>
      </c>
      <c r="X75" s="1">
        <v>5900</v>
      </c>
      <c r="Y75" s="1">
        <v>6100</v>
      </c>
      <c r="Z75" s="1">
        <v>5800</v>
      </c>
      <c r="AA75" s="1">
        <v>5400</v>
      </c>
      <c r="AB75" s="1">
        <v>5500</v>
      </c>
      <c r="AC75" s="1">
        <v>5600</v>
      </c>
      <c r="AD75" s="1">
        <v>5300</v>
      </c>
      <c r="AE75" s="1">
        <v>5000</v>
      </c>
      <c r="AF75" s="1">
        <v>5200</v>
      </c>
      <c r="AG75" s="1">
        <v>6300</v>
      </c>
      <c r="AH75" s="1">
        <v>7000</v>
      </c>
      <c r="AI75" s="1">
        <v>7700</v>
      </c>
      <c r="AJ75" s="1">
        <v>8000</v>
      </c>
      <c r="AK75" s="1">
        <f>VLOOKUP(C75,[1]DataDownloadReport_02082019!$A$2:$E$123,5,FALSE)</f>
        <v>8300</v>
      </c>
      <c r="AL75" s="1">
        <v>8800</v>
      </c>
      <c r="AM75" s="1">
        <v>8600</v>
      </c>
      <c r="AN75" s="1">
        <v>10000</v>
      </c>
      <c r="AO75" s="71">
        <v>11500</v>
      </c>
      <c r="AP75" s="71"/>
      <c r="AR75" s="4">
        <f>IFERROR(VLOOKUP(Table3[[#This Row],[Station '#]], $AU$3:$AV$147,2,FALSE),"")</f>
        <v>11500</v>
      </c>
      <c r="AT75" s="4" t="s">
        <v>708</v>
      </c>
      <c r="AU75" s="4">
        <v>112</v>
      </c>
      <c r="AV75" s="4">
        <v>17300</v>
      </c>
    </row>
    <row r="76" spans="1:48" x14ac:dyDescent="0.3">
      <c r="A76" s="70"/>
      <c r="B76" s="2"/>
      <c r="C76" s="1"/>
      <c r="D76" s="2"/>
      <c r="E76" s="2"/>
      <c r="F76" s="2"/>
      <c r="G76" s="2"/>
      <c r="H76" s="2"/>
      <c r="I76" s="2" t="s">
        <v>9</v>
      </c>
      <c r="J76" s="2" t="s">
        <v>9</v>
      </c>
      <c r="K76" s="2" t="s">
        <v>9</v>
      </c>
      <c r="L76" s="2"/>
      <c r="M76" s="2"/>
      <c r="N76" s="2"/>
      <c r="O76" s="2"/>
      <c r="P76" s="2"/>
      <c r="Q76" s="2"/>
      <c r="R76" s="1"/>
      <c r="S76" s="1" t="s">
        <v>7</v>
      </c>
      <c r="T76" s="1" t="s">
        <v>9</v>
      </c>
      <c r="U76" s="1" t="s">
        <v>7</v>
      </c>
      <c r="V76" s="1" t="s">
        <v>9</v>
      </c>
      <c r="W76" s="1"/>
      <c r="X76" s="1"/>
      <c r="Y76" s="1"/>
      <c r="Z76" s="1"/>
      <c r="AA76" s="1"/>
      <c r="AB76" s="1"/>
      <c r="AC76" s="1"/>
      <c r="AD76" s="1"/>
      <c r="AE76" s="1" t="s">
        <v>9</v>
      </c>
      <c r="AF76" s="1" t="s">
        <v>9</v>
      </c>
      <c r="AG76" s="1"/>
      <c r="AH76" s="1"/>
      <c r="AI76" s="1"/>
      <c r="AJ76" s="1"/>
      <c r="AK76" s="1"/>
      <c r="AL76" s="1"/>
      <c r="AM76" s="1"/>
      <c r="AN76" s="1"/>
      <c r="AO76" s="71"/>
      <c r="AP76" s="71"/>
      <c r="AR76" s="4" t="str">
        <f>IFERROR(VLOOKUP(Table3[[#This Row],[Station '#]], $AU$3:$AV$147,2,FALSE),"")</f>
        <v/>
      </c>
      <c r="AT76" s="4" t="s">
        <v>709</v>
      </c>
      <c r="AU76" s="4">
        <v>113</v>
      </c>
      <c r="AV76" s="4">
        <v>39000</v>
      </c>
    </row>
    <row r="77" spans="1:48" ht="16.5" hidden="1" customHeight="1" x14ac:dyDescent="0.3">
      <c r="A77" s="70" t="s">
        <v>64</v>
      </c>
      <c r="B77" s="2" t="s">
        <v>65</v>
      </c>
      <c r="C77" s="1"/>
      <c r="D77" s="2"/>
      <c r="E77" s="2">
        <v>19700</v>
      </c>
      <c r="F77" s="2">
        <v>20300</v>
      </c>
      <c r="G77" s="2">
        <v>21400</v>
      </c>
      <c r="H77" s="2">
        <v>23200</v>
      </c>
      <c r="I77" s="2">
        <v>22600</v>
      </c>
      <c r="J77" s="2">
        <v>21800</v>
      </c>
      <c r="K77" s="2">
        <v>20000</v>
      </c>
      <c r="L77" s="2">
        <v>20900</v>
      </c>
      <c r="M77" s="2">
        <v>16600</v>
      </c>
      <c r="N77" s="2">
        <v>20600</v>
      </c>
      <c r="O77" s="2"/>
      <c r="P77" s="2"/>
      <c r="Q77" s="2"/>
      <c r="R77" s="1"/>
      <c r="S77" s="1" t="s">
        <v>7</v>
      </c>
      <c r="T77" s="1" t="s">
        <v>9</v>
      </c>
      <c r="U77" s="1" t="s">
        <v>7</v>
      </c>
      <c r="V77" s="1" t="s">
        <v>9</v>
      </c>
      <c r="W77" s="1"/>
      <c r="X77" s="1"/>
      <c r="Y77" s="1"/>
      <c r="Z77" s="1"/>
      <c r="AA77" s="1"/>
      <c r="AB77" s="1"/>
      <c r="AC77" s="1" t="e">
        <v>#N/A</v>
      </c>
      <c r="AD77" s="1" t="e">
        <v>#N/A</v>
      </c>
      <c r="AE77" s="1" t="s">
        <v>9</v>
      </c>
      <c r="AF77" s="1" t="e">
        <v>#N/A</v>
      </c>
      <c r="AG77" s="1" t="e">
        <v>#N/A</v>
      </c>
      <c r="AH77" s="1"/>
      <c r="AI77" s="1" t="e">
        <v>#N/A</v>
      </c>
      <c r="AJ77" s="1"/>
      <c r="AK77" s="1"/>
      <c r="AL77" s="1" t="e">
        <v>#N/A</v>
      </c>
      <c r="AM77" s="1" t="e">
        <v>#N/A</v>
      </c>
      <c r="AN77" s="1"/>
      <c r="AO77" s="71"/>
      <c r="AP77" s="71"/>
      <c r="AR77" s="4" t="str">
        <f>IFERROR(VLOOKUP(Table3[[#This Row],[Station '#]], $AU$3:$AV$147,2,FALSE),"")</f>
        <v/>
      </c>
      <c r="AT77" s="4" t="s">
        <v>710</v>
      </c>
      <c r="AU77" s="4">
        <v>114</v>
      </c>
      <c r="AV77" s="4">
        <v>25900</v>
      </c>
    </row>
    <row r="78" spans="1:48" x14ac:dyDescent="0.3">
      <c r="A78" s="70" t="s">
        <v>428</v>
      </c>
      <c r="B78" s="2" t="s">
        <v>65</v>
      </c>
      <c r="C78" s="72">
        <v>41</v>
      </c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>
        <v>25100</v>
      </c>
      <c r="P78" s="2">
        <v>28200</v>
      </c>
      <c r="Q78" s="2">
        <v>27700</v>
      </c>
      <c r="R78" s="1">
        <v>29000</v>
      </c>
      <c r="S78" s="1">
        <v>28300</v>
      </c>
      <c r="T78" s="1">
        <v>27700</v>
      </c>
      <c r="U78" s="1">
        <v>28700</v>
      </c>
      <c r="V78" s="1">
        <v>29200</v>
      </c>
      <c r="W78" s="1">
        <v>30800</v>
      </c>
      <c r="X78" s="1">
        <v>33600</v>
      </c>
      <c r="Y78" s="1">
        <v>34900</v>
      </c>
      <c r="Z78" s="1">
        <v>29300</v>
      </c>
      <c r="AA78" s="1">
        <v>25000</v>
      </c>
      <c r="AB78" s="1">
        <v>25900</v>
      </c>
      <c r="AC78" s="1">
        <v>26100</v>
      </c>
      <c r="AD78" s="1">
        <v>25500</v>
      </c>
      <c r="AE78" s="1">
        <v>24800</v>
      </c>
      <c r="AF78" s="1">
        <v>25100</v>
      </c>
      <c r="AG78" s="1">
        <v>27200</v>
      </c>
      <c r="AH78" s="1">
        <v>28000</v>
      </c>
      <c r="AI78" s="1"/>
      <c r="AJ78" s="1"/>
      <c r="AK78" s="1"/>
      <c r="AL78" s="1">
        <v>35600</v>
      </c>
      <c r="AM78" s="1">
        <v>33500</v>
      </c>
      <c r="AN78" s="1">
        <v>38200</v>
      </c>
      <c r="AO78" s="71">
        <v>41500</v>
      </c>
      <c r="AP78" s="71"/>
      <c r="AR78" s="4">
        <f>IFERROR(VLOOKUP(Table3[[#This Row],[Station '#]], $AU$3:$AV$147,2,FALSE),"")</f>
        <v>41500</v>
      </c>
      <c r="AT78" s="4" t="s">
        <v>711</v>
      </c>
      <c r="AU78" s="4">
        <v>115</v>
      </c>
      <c r="AV78" s="4">
        <v>19900</v>
      </c>
    </row>
    <row r="79" spans="1:48" hidden="1" x14ac:dyDescent="0.3">
      <c r="A79" s="70" t="s">
        <v>428</v>
      </c>
      <c r="B79" s="2" t="s">
        <v>29</v>
      </c>
      <c r="C79" s="1">
        <v>77</v>
      </c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1"/>
      <c r="S79" s="1"/>
      <c r="T79" s="1"/>
      <c r="U79" s="1"/>
      <c r="V79" s="1"/>
      <c r="W79" s="1"/>
      <c r="X79" s="1"/>
      <c r="Y79" s="1"/>
      <c r="Z79" s="1"/>
      <c r="AA79" s="1"/>
      <c r="AB79" s="1"/>
      <c r="AC79" s="1"/>
      <c r="AD79" s="1"/>
      <c r="AE79" s="1"/>
      <c r="AF79" s="1"/>
      <c r="AG79" s="1"/>
      <c r="AH79" s="1">
        <v>22000</v>
      </c>
      <c r="AI79" s="1">
        <v>25500</v>
      </c>
      <c r="AJ79" s="1"/>
      <c r="AK79" s="1"/>
      <c r="AL79" s="1"/>
      <c r="AM79" s="1"/>
      <c r="AN79" s="1"/>
      <c r="AO79" s="71"/>
      <c r="AP79" s="71"/>
      <c r="AR79" s="4" t="str">
        <f>IFERROR(VLOOKUP(Table3[[#This Row],[Station '#]], $AU$3:$AV$147,2,FALSE),"")</f>
        <v/>
      </c>
      <c r="AT79" s="4" t="s">
        <v>711</v>
      </c>
      <c r="AU79" s="4">
        <v>116</v>
      </c>
      <c r="AV79" s="4">
        <v>22000</v>
      </c>
    </row>
    <row r="80" spans="1:48" ht="16.5" hidden="1" customHeight="1" x14ac:dyDescent="0.3">
      <c r="A80" s="70" t="s">
        <v>428</v>
      </c>
      <c r="B80" s="2" t="s">
        <v>66</v>
      </c>
      <c r="C80" s="1">
        <v>397</v>
      </c>
      <c r="D80" s="2"/>
      <c r="E80" s="2">
        <v>18400</v>
      </c>
      <c r="F80" s="2">
        <v>19700</v>
      </c>
      <c r="G80" s="2">
        <v>21500</v>
      </c>
      <c r="H80" s="2">
        <v>23500</v>
      </c>
      <c r="I80" s="2">
        <v>23300</v>
      </c>
      <c r="J80" s="2">
        <v>21600</v>
      </c>
      <c r="K80" s="2">
        <v>22400</v>
      </c>
      <c r="L80" s="2">
        <v>22500</v>
      </c>
      <c r="M80" s="2">
        <v>15200</v>
      </c>
      <c r="N80" s="2">
        <v>22100</v>
      </c>
      <c r="O80" s="2">
        <v>24600</v>
      </c>
      <c r="P80" s="2">
        <v>23300</v>
      </c>
      <c r="Q80" s="2">
        <v>25000</v>
      </c>
      <c r="R80" s="1">
        <v>26800</v>
      </c>
      <c r="S80" s="1">
        <v>24200</v>
      </c>
      <c r="T80" s="1">
        <v>25000</v>
      </c>
      <c r="U80" s="1">
        <v>25500</v>
      </c>
      <c r="V80" s="1">
        <v>26300</v>
      </c>
      <c r="W80" s="1">
        <v>26900</v>
      </c>
      <c r="X80" s="1">
        <v>27700</v>
      </c>
      <c r="Y80" s="1">
        <v>27900</v>
      </c>
      <c r="Z80" s="1">
        <v>24400</v>
      </c>
      <c r="AA80" s="1">
        <v>21600</v>
      </c>
      <c r="AB80" s="1">
        <v>22200</v>
      </c>
      <c r="AC80" s="1"/>
      <c r="AD80" s="1"/>
      <c r="AE80" s="1" t="s">
        <v>9</v>
      </c>
      <c r="AF80" s="1" t="s">
        <v>9</v>
      </c>
      <c r="AG80" s="1"/>
      <c r="AH80" s="1"/>
      <c r="AI80" s="1"/>
      <c r="AJ80" s="1"/>
      <c r="AK80" s="1"/>
      <c r="AL80" s="1"/>
      <c r="AM80" s="1"/>
      <c r="AN80" s="1"/>
      <c r="AO80" s="71"/>
      <c r="AP80" s="71"/>
      <c r="AR80" s="4" t="str">
        <f>IFERROR(VLOOKUP(Table3[[#This Row],[Station '#]], $AU$3:$AV$147,2,FALSE),"")</f>
        <v/>
      </c>
      <c r="AT80" s="4" t="s">
        <v>712</v>
      </c>
      <c r="AU80" s="4">
        <v>117</v>
      </c>
      <c r="AV80" s="4">
        <v>19300</v>
      </c>
    </row>
    <row r="81" spans="1:48" ht="16.5" hidden="1" customHeight="1" x14ac:dyDescent="0.3">
      <c r="A81" s="70" t="s">
        <v>428</v>
      </c>
      <c r="B81" s="2" t="s">
        <v>67</v>
      </c>
      <c r="C81" s="1">
        <v>394</v>
      </c>
      <c r="D81" s="2"/>
      <c r="E81" s="2">
        <v>13400</v>
      </c>
      <c r="F81" s="2">
        <v>14100</v>
      </c>
      <c r="G81" s="2">
        <v>14300</v>
      </c>
      <c r="H81" s="2">
        <v>15800</v>
      </c>
      <c r="I81" s="2">
        <v>18100</v>
      </c>
      <c r="J81" s="2">
        <v>17200</v>
      </c>
      <c r="K81" s="2">
        <v>17700</v>
      </c>
      <c r="L81" s="2">
        <v>18900</v>
      </c>
      <c r="M81" s="2">
        <v>13600</v>
      </c>
      <c r="N81" s="2">
        <v>16500</v>
      </c>
      <c r="O81" s="2">
        <v>24200</v>
      </c>
      <c r="P81" s="2">
        <v>18200</v>
      </c>
      <c r="Q81" s="2">
        <v>17400</v>
      </c>
      <c r="R81" s="1">
        <v>17900</v>
      </c>
      <c r="S81" s="1">
        <v>15100</v>
      </c>
      <c r="T81" s="1">
        <v>16500</v>
      </c>
      <c r="U81" s="1">
        <v>16800</v>
      </c>
      <c r="V81" s="1">
        <v>17000</v>
      </c>
      <c r="W81" s="1">
        <v>18600</v>
      </c>
      <c r="X81" s="1">
        <v>22100</v>
      </c>
      <c r="Y81" s="1">
        <v>19500</v>
      </c>
      <c r="Z81" s="1">
        <v>17400</v>
      </c>
      <c r="AA81" s="1">
        <v>14600</v>
      </c>
      <c r="AB81" s="1">
        <v>13300</v>
      </c>
      <c r="AC81" s="1"/>
      <c r="AD81" s="1"/>
      <c r="AE81" s="1" t="s">
        <v>9</v>
      </c>
      <c r="AF81" s="1" t="s">
        <v>9</v>
      </c>
      <c r="AG81" s="1"/>
      <c r="AH81" s="1"/>
      <c r="AI81" s="1"/>
      <c r="AJ81" s="1"/>
      <c r="AK81" s="1"/>
      <c r="AL81" s="1"/>
      <c r="AM81" s="1"/>
      <c r="AN81" s="1"/>
      <c r="AO81" s="71"/>
      <c r="AP81" s="71"/>
      <c r="AR81" s="4" t="str">
        <f>IFERROR(VLOOKUP(Table3[[#This Row],[Station '#]], $AU$3:$AV$147,2,FALSE),"")</f>
        <v/>
      </c>
      <c r="AT81" s="4" t="s">
        <v>712</v>
      </c>
      <c r="AU81" s="4">
        <v>118</v>
      </c>
      <c r="AV81" s="4">
        <v>36500</v>
      </c>
    </row>
    <row r="82" spans="1:48" hidden="1" x14ac:dyDescent="0.3">
      <c r="A82" s="70" t="s">
        <v>428</v>
      </c>
      <c r="B82" s="2" t="s">
        <v>382</v>
      </c>
      <c r="C82" s="94">
        <v>76</v>
      </c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1"/>
      <c r="S82" s="1"/>
      <c r="T82" s="1"/>
      <c r="U82" s="1"/>
      <c r="V82" s="1"/>
      <c r="W82" s="1"/>
      <c r="X82" s="1"/>
      <c r="Y82" s="1"/>
      <c r="Z82" s="1"/>
      <c r="AA82" s="1"/>
      <c r="AB82" s="1"/>
      <c r="AC82" s="1"/>
      <c r="AD82" s="1"/>
      <c r="AE82" s="1"/>
      <c r="AF82" s="1"/>
      <c r="AG82" s="1"/>
      <c r="AH82" s="1">
        <v>11500</v>
      </c>
      <c r="AI82" s="1">
        <v>12800</v>
      </c>
      <c r="AJ82" s="1">
        <v>13200</v>
      </c>
      <c r="AK82" s="1"/>
      <c r="AL82" s="1"/>
      <c r="AM82" s="1"/>
      <c r="AN82" s="1"/>
      <c r="AO82" s="71"/>
      <c r="AP82" s="71"/>
      <c r="AR82" s="4" t="str">
        <f>IFERROR(VLOOKUP(Table3[[#This Row],[Station '#]], $AU$3:$AV$147,2,FALSE),"")</f>
        <v/>
      </c>
      <c r="AT82" s="4" t="s">
        <v>713</v>
      </c>
      <c r="AU82" s="4">
        <v>119</v>
      </c>
      <c r="AV82" s="4">
        <v>17600</v>
      </c>
    </row>
    <row r="83" spans="1:48" ht="16.5" hidden="1" customHeight="1" x14ac:dyDescent="0.3">
      <c r="A83" s="70" t="s">
        <v>428</v>
      </c>
      <c r="B83" s="2" t="s">
        <v>68</v>
      </c>
      <c r="C83" s="1">
        <v>396</v>
      </c>
      <c r="D83" s="2"/>
      <c r="E83" s="2">
        <v>7100</v>
      </c>
      <c r="F83" s="2">
        <v>8000</v>
      </c>
      <c r="G83" s="2">
        <v>12800</v>
      </c>
      <c r="H83" s="2">
        <v>8500</v>
      </c>
      <c r="I83" s="2">
        <v>9700</v>
      </c>
      <c r="J83" s="2">
        <v>9200</v>
      </c>
      <c r="K83" s="2">
        <v>10400</v>
      </c>
      <c r="L83" s="2">
        <v>9000</v>
      </c>
      <c r="M83" s="2">
        <v>8200</v>
      </c>
      <c r="N83" s="2">
        <v>9500</v>
      </c>
      <c r="O83" s="2">
        <v>9400</v>
      </c>
      <c r="P83" s="2">
        <v>10300</v>
      </c>
      <c r="Q83" s="2">
        <v>9900</v>
      </c>
      <c r="R83" s="1">
        <v>9900</v>
      </c>
      <c r="S83" s="1">
        <v>9200</v>
      </c>
      <c r="T83" s="1">
        <v>7800</v>
      </c>
      <c r="U83" s="1">
        <v>9000</v>
      </c>
      <c r="V83" s="1">
        <v>8200</v>
      </c>
      <c r="W83" s="1">
        <v>9800</v>
      </c>
      <c r="X83" s="1">
        <v>9300</v>
      </c>
      <c r="Y83" s="1">
        <v>8300</v>
      </c>
      <c r="Z83" s="1">
        <v>7700</v>
      </c>
      <c r="AA83" s="1">
        <v>8500</v>
      </c>
      <c r="AB83" s="1">
        <v>7300</v>
      </c>
      <c r="AC83" s="1"/>
      <c r="AD83" s="1"/>
      <c r="AE83" s="1" t="s">
        <v>9</v>
      </c>
      <c r="AF83" s="1" t="s">
        <v>9</v>
      </c>
      <c r="AG83" s="1"/>
      <c r="AH83" s="1"/>
      <c r="AI83" s="1"/>
      <c r="AJ83" s="1"/>
      <c r="AK83" s="1"/>
      <c r="AL83" s="1"/>
      <c r="AM83" s="1"/>
      <c r="AN83" s="1"/>
      <c r="AO83" s="71"/>
      <c r="AP83" s="71"/>
      <c r="AR83" s="4" t="str">
        <f>IFERROR(VLOOKUP(Table3[[#This Row],[Station '#]], $AU$3:$AV$147,2,FALSE),"")</f>
        <v/>
      </c>
      <c r="AT83" s="4" t="s">
        <v>714</v>
      </c>
      <c r="AU83" s="4">
        <v>120</v>
      </c>
      <c r="AV83" s="4">
        <v>19600</v>
      </c>
    </row>
    <row r="84" spans="1:48" x14ac:dyDescent="0.3">
      <c r="A84" s="70"/>
      <c r="B84" s="2"/>
      <c r="C84" s="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1"/>
      <c r="S84" s="1" t="s">
        <v>7</v>
      </c>
      <c r="T84" s="1" t="s">
        <v>9</v>
      </c>
      <c r="U84" s="1" t="s">
        <v>7</v>
      </c>
      <c r="V84" s="1" t="s">
        <v>9</v>
      </c>
      <c r="W84" s="1"/>
      <c r="X84" s="1"/>
      <c r="Y84" s="1"/>
      <c r="Z84" s="1"/>
      <c r="AA84" s="1"/>
      <c r="AB84" s="1"/>
      <c r="AC84" s="1"/>
      <c r="AD84" s="1"/>
      <c r="AE84" s="1" t="s">
        <v>9</v>
      </c>
      <c r="AF84" s="1" t="s">
        <v>9</v>
      </c>
      <c r="AG84" s="1"/>
      <c r="AH84" s="1"/>
      <c r="AI84" s="1"/>
      <c r="AJ84" s="1"/>
      <c r="AK84" s="1"/>
      <c r="AL84" s="1"/>
      <c r="AM84" s="1"/>
      <c r="AN84" s="1"/>
      <c r="AO84" s="71"/>
      <c r="AP84" s="71"/>
      <c r="AR84" s="4" t="str">
        <f>IFERROR(VLOOKUP(Table3[[#This Row],[Station '#]], $AU$3:$AV$147,2,FALSE),"")</f>
        <v/>
      </c>
      <c r="AT84" s="4" t="s">
        <v>715</v>
      </c>
      <c r="AU84" s="4">
        <v>121</v>
      </c>
      <c r="AV84" s="4">
        <v>53800</v>
      </c>
    </row>
    <row r="85" spans="1:48" ht="15.75" customHeight="1" x14ac:dyDescent="0.3">
      <c r="A85" s="70" t="s">
        <v>69</v>
      </c>
      <c r="B85" s="2" t="s">
        <v>587</v>
      </c>
      <c r="C85" s="72">
        <v>114</v>
      </c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1"/>
      <c r="S85" s="1"/>
      <c r="T85" s="1"/>
      <c r="U85" s="1"/>
      <c r="V85" s="1"/>
      <c r="W85" s="1"/>
      <c r="X85" s="1"/>
      <c r="Y85" s="1"/>
      <c r="Z85" s="1"/>
      <c r="AA85" s="1"/>
      <c r="AB85" s="1"/>
      <c r="AC85" s="1"/>
      <c r="AD85" s="1"/>
      <c r="AE85" s="1"/>
      <c r="AF85" s="1"/>
      <c r="AG85" s="1"/>
      <c r="AH85" s="1"/>
      <c r="AI85" s="1"/>
      <c r="AJ85" s="1"/>
      <c r="AK85" s="1"/>
      <c r="AL85" s="1"/>
      <c r="AM85" s="1">
        <v>20300</v>
      </c>
      <c r="AN85" s="1">
        <v>25300</v>
      </c>
      <c r="AO85" s="71">
        <v>25900</v>
      </c>
      <c r="AP85" s="71"/>
      <c r="AR85" s="4">
        <f>IFERROR(VLOOKUP(Table3[[#This Row],[Station '#]], $AU$3:$AV$147,2,FALSE),"")</f>
        <v>25900</v>
      </c>
      <c r="AT85" s="4" t="s">
        <v>716</v>
      </c>
      <c r="AU85" s="4">
        <v>122</v>
      </c>
      <c r="AV85" s="4">
        <v>49400</v>
      </c>
    </row>
    <row r="86" spans="1:48" x14ac:dyDescent="0.3">
      <c r="A86" s="70" t="s">
        <v>69</v>
      </c>
      <c r="B86" s="2" t="s">
        <v>70</v>
      </c>
      <c r="C86" s="72">
        <v>13</v>
      </c>
      <c r="D86" s="2"/>
      <c r="E86" s="2"/>
      <c r="F86" s="2"/>
      <c r="G86" s="2"/>
      <c r="H86" s="2"/>
      <c r="I86" s="2">
        <v>15700</v>
      </c>
      <c r="J86" s="2">
        <v>17000</v>
      </c>
      <c r="K86" s="2">
        <v>18400</v>
      </c>
      <c r="L86" s="2">
        <v>18400</v>
      </c>
      <c r="M86" s="2">
        <v>21200</v>
      </c>
      <c r="N86" s="2">
        <v>22000</v>
      </c>
      <c r="O86" s="2">
        <v>22600</v>
      </c>
      <c r="P86" s="2">
        <v>22500</v>
      </c>
      <c r="Q86" s="2">
        <v>21800</v>
      </c>
      <c r="R86" s="1">
        <v>23400</v>
      </c>
      <c r="S86" s="1">
        <v>22900</v>
      </c>
      <c r="T86" s="1">
        <v>23900</v>
      </c>
      <c r="U86" s="1">
        <v>22100</v>
      </c>
      <c r="V86" s="1">
        <v>22200</v>
      </c>
      <c r="W86" s="1">
        <v>27100</v>
      </c>
      <c r="X86" s="1">
        <v>28800</v>
      </c>
      <c r="Y86" s="1">
        <v>30100</v>
      </c>
      <c r="Z86" s="1">
        <v>28200</v>
      </c>
      <c r="AA86" s="1">
        <v>25900</v>
      </c>
      <c r="AB86" s="1">
        <v>26800</v>
      </c>
      <c r="AC86" s="1">
        <v>26200</v>
      </c>
      <c r="AD86" s="1">
        <v>26700</v>
      </c>
      <c r="AE86" s="1">
        <v>25000</v>
      </c>
      <c r="AF86" s="1">
        <v>26400</v>
      </c>
      <c r="AG86" s="1">
        <v>27700</v>
      </c>
      <c r="AH86" s="1">
        <v>28800</v>
      </c>
      <c r="AI86" s="1">
        <v>29700</v>
      </c>
      <c r="AJ86" s="1">
        <v>28200</v>
      </c>
      <c r="AK86" s="1">
        <f>VLOOKUP(C86,[1]DataDownloadReport_02082019!$A$2:$E$123,5,FALSE)</f>
        <v>29600</v>
      </c>
      <c r="AL86" s="1">
        <v>30400</v>
      </c>
      <c r="AM86" s="1">
        <v>27700</v>
      </c>
      <c r="AN86" s="1">
        <v>31100</v>
      </c>
      <c r="AO86" s="71">
        <v>31600</v>
      </c>
      <c r="AP86" s="71"/>
      <c r="AR86" s="4">
        <f>IFERROR(VLOOKUP(Table3[[#This Row],[Station '#]], $AU$3:$AV$147,2,FALSE),"")</f>
        <v>31600</v>
      </c>
      <c r="AT86" s="4" t="s">
        <v>717</v>
      </c>
      <c r="AU86" s="4">
        <v>123</v>
      </c>
      <c r="AV86" s="4">
        <v>12800</v>
      </c>
    </row>
    <row r="87" spans="1:48" x14ac:dyDescent="0.3">
      <c r="A87" s="70" t="s">
        <v>69</v>
      </c>
      <c r="B87" s="2" t="s">
        <v>761</v>
      </c>
      <c r="C87" s="149">
        <v>2112</v>
      </c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1"/>
      <c r="S87" s="1"/>
      <c r="T87" s="1"/>
      <c r="U87" s="1"/>
      <c r="V87" s="1"/>
      <c r="W87" s="1"/>
      <c r="X87" s="1"/>
      <c r="Y87" s="1"/>
      <c r="Z87" s="1"/>
      <c r="AA87" s="1"/>
      <c r="AB87" s="1"/>
      <c r="AC87" s="1"/>
      <c r="AD87" s="1"/>
      <c r="AE87" s="1"/>
      <c r="AF87" s="1"/>
      <c r="AG87" s="1"/>
      <c r="AH87" s="1"/>
      <c r="AI87" s="1"/>
      <c r="AJ87" s="1"/>
      <c r="AK87" s="1"/>
      <c r="AL87" s="1"/>
      <c r="AM87" s="1"/>
      <c r="AN87" s="1"/>
      <c r="AO87" s="71">
        <v>44600</v>
      </c>
      <c r="AP87" s="71"/>
      <c r="AR87" s="4">
        <f>IFERROR(VLOOKUP(Table3[[#This Row],[Station '#]], $AU$3:$AV$147,2,FALSE),"")</f>
        <v>44600</v>
      </c>
      <c r="AT87" s="4" t="s">
        <v>717</v>
      </c>
      <c r="AU87" s="4">
        <v>124</v>
      </c>
      <c r="AV87" s="4">
        <v>24700</v>
      </c>
    </row>
    <row r="88" spans="1:48" x14ac:dyDescent="0.3">
      <c r="A88" s="70" t="s">
        <v>69</v>
      </c>
      <c r="B88" s="2" t="s">
        <v>71</v>
      </c>
      <c r="C88" s="1">
        <v>56</v>
      </c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1">
        <v>39600</v>
      </c>
      <c r="S88" s="1">
        <v>41000</v>
      </c>
      <c r="T88" s="1" t="s">
        <v>9</v>
      </c>
      <c r="U88" s="1" t="s">
        <v>7</v>
      </c>
      <c r="V88" s="1">
        <v>41200</v>
      </c>
      <c r="W88" s="1">
        <v>48800</v>
      </c>
      <c r="X88" s="1">
        <v>54200</v>
      </c>
      <c r="Y88" s="1">
        <v>54000</v>
      </c>
      <c r="Z88" s="1">
        <v>51000</v>
      </c>
      <c r="AA88" s="1">
        <v>31900</v>
      </c>
      <c r="AB88" s="1">
        <v>31800</v>
      </c>
      <c r="AC88" s="1">
        <v>38500</v>
      </c>
      <c r="AD88" s="1">
        <v>40800</v>
      </c>
      <c r="AE88" s="1">
        <v>40100</v>
      </c>
      <c r="AF88" s="1">
        <v>44800</v>
      </c>
      <c r="AG88" s="1">
        <v>44100</v>
      </c>
      <c r="AH88" s="1"/>
      <c r="AI88" s="1"/>
      <c r="AJ88" s="1"/>
      <c r="AK88" s="1"/>
      <c r="AL88" s="1"/>
      <c r="AM88" s="1"/>
      <c r="AN88" s="1"/>
      <c r="AO88" s="71"/>
      <c r="AP88" s="71"/>
      <c r="AR88" s="4" t="str">
        <f>IFERROR(VLOOKUP(Table3[[#This Row],[Station '#]], $AU$3:$AV$147,2,FALSE),"")</f>
        <v/>
      </c>
      <c r="AT88" s="4" t="s">
        <v>718</v>
      </c>
      <c r="AU88" s="4">
        <v>125</v>
      </c>
      <c r="AV88" s="4">
        <v>26300</v>
      </c>
    </row>
    <row r="89" spans="1:48" ht="16.5" hidden="1" customHeight="1" x14ac:dyDescent="0.3">
      <c r="A89" s="70" t="s">
        <v>69</v>
      </c>
      <c r="B89" s="2" t="s">
        <v>72</v>
      </c>
      <c r="C89" s="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1">
        <v>27900</v>
      </c>
      <c r="S89" s="1">
        <v>29300</v>
      </c>
      <c r="T89" s="1" t="s">
        <v>9</v>
      </c>
      <c r="U89" s="1" t="s">
        <v>7</v>
      </c>
      <c r="V89" s="1" t="s">
        <v>9</v>
      </c>
      <c r="W89" s="1"/>
      <c r="X89" s="1"/>
      <c r="Y89" s="1"/>
      <c r="Z89" s="1"/>
      <c r="AA89" s="1"/>
      <c r="AB89" s="1"/>
      <c r="AC89" s="1"/>
      <c r="AD89" s="1"/>
      <c r="AE89" s="1"/>
      <c r="AF89" s="1"/>
      <c r="AG89" s="1"/>
      <c r="AH89" s="1"/>
      <c r="AI89" s="1"/>
      <c r="AJ89" s="1"/>
      <c r="AK89" s="1"/>
      <c r="AL89" s="1" t="e">
        <v>#N/A</v>
      </c>
      <c r="AM89" s="1" t="e">
        <v>#N/A</v>
      </c>
      <c r="AN89" s="1"/>
      <c r="AO89" s="71"/>
      <c r="AP89" s="71"/>
      <c r="AR89" s="4" t="str">
        <f>IFERROR(VLOOKUP(Table3[[#This Row],[Station '#]], $AU$3:$AV$147,2,FALSE),"")</f>
        <v/>
      </c>
      <c r="AT89" s="4" t="s">
        <v>719</v>
      </c>
      <c r="AU89" s="4">
        <v>126</v>
      </c>
      <c r="AV89" s="4">
        <v>38200</v>
      </c>
    </row>
    <row r="90" spans="1:48" ht="16.5" hidden="1" customHeight="1" x14ac:dyDescent="0.3">
      <c r="A90" s="70" t="s">
        <v>69</v>
      </c>
      <c r="B90" s="2" t="s">
        <v>73</v>
      </c>
      <c r="C90" s="1"/>
      <c r="D90" s="2">
        <v>39500</v>
      </c>
      <c r="E90" s="2">
        <v>45400</v>
      </c>
      <c r="F90" s="2">
        <v>46600</v>
      </c>
      <c r="G90" s="2">
        <v>30100</v>
      </c>
      <c r="H90" s="2">
        <v>31800</v>
      </c>
      <c r="I90" s="2">
        <v>40400</v>
      </c>
      <c r="J90" s="2">
        <v>49600</v>
      </c>
      <c r="K90" s="2">
        <v>45600</v>
      </c>
      <c r="L90" s="2">
        <v>49500</v>
      </c>
      <c r="M90" s="2">
        <v>47000</v>
      </c>
      <c r="N90" s="2">
        <v>45500</v>
      </c>
      <c r="O90" s="2">
        <v>44800</v>
      </c>
      <c r="P90" s="2"/>
      <c r="Q90" s="2"/>
      <c r="R90" s="1"/>
      <c r="S90" s="1"/>
      <c r="T90" s="1" t="s">
        <v>9</v>
      </c>
      <c r="U90" s="1" t="s">
        <v>7</v>
      </c>
      <c r="V90" s="1" t="s">
        <v>9</v>
      </c>
      <c r="W90" s="1"/>
      <c r="X90" s="1"/>
      <c r="Y90" s="1"/>
      <c r="Z90" s="1"/>
      <c r="AA90" s="1"/>
      <c r="AB90" s="1"/>
      <c r="AC90" s="1"/>
      <c r="AD90" s="1"/>
      <c r="AE90" s="1"/>
      <c r="AF90" s="1"/>
      <c r="AG90" s="1"/>
      <c r="AH90" s="1"/>
      <c r="AI90" s="1"/>
      <c r="AJ90" s="1"/>
      <c r="AK90" s="1"/>
      <c r="AL90" s="1" t="e">
        <v>#N/A</v>
      </c>
      <c r="AM90" s="1" t="e">
        <v>#N/A</v>
      </c>
      <c r="AN90" s="1"/>
      <c r="AO90" s="71"/>
      <c r="AP90" s="71"/>
      <c r="AR90" s="4" t="str">
        <f>IFERROR(VLOOKUP(Table3[[#This Row],[Station '#]], $AU$3:$AV$147,2,FALSE),"")</f>
        <v/>
      </c>
      <c r="AT90" s="4" t="s">
        <v>720</v>
      </c>
      <c r="AU90" s="4">
        <v>127</v>
      </c>
      <c r="AV90" s="4">
        <v>28400</v>
      </c>
    </row>
    <row r="91" spans="1:48" x14ac:dyDescent="0.3">
      <c r="A91" s="70"/>
      <c r="B91" s="2"/>
      <c r="C91" s="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1"/>
      <c r="S91" s="1" t="s">
        <v>7</v>
      </c>
      <c r="T91" s="1" t="s">
        <v>9</v>
      </c>
      <c r="U91" s="1" t="s">
        <v>7</v>
      </c>
      <c r="V91" s="1" t="s">
        <v>9</v>
      </c>
      <c r="W91" s="1"/>
      <c r="X91" s="1"/>
      <c r="Y91" s="1"/>
      <c r="Z91" s="1"/>
      <c r="AA91" s="1"/>
      <c r="AB91" s="1"/>
      <c r="AC91" s="1"/>
      <c r="AD91" s="1"/>
      <c r="AE91" s="1" t="s">
        <v>9</v>
      </c>
      <c r="AF91" s="1" t="s">
        <v>9</v>
      </c>
      <c r="AG91" s="1"/>
      <c r="AH91" s="1"/>
      <c r="AI91" s="1"/>
      <c r="AJ91" s="1"/>
      <c r="AK91" s="1"/>
      <c r="AL91" s="1"/>
      <c r="AM91" s="1"/>
      <c r="AN91" s="1"/>
      <c r="AO91" s="71"/>
      <c r="AP91" s="71"/>
      <c r="AR91" s="4" t="str">
        <f>IFERROR(VLOOKUP(Table3[[#This Row],[Station '#]], $AU$3:$AV$147,2,FALSE),"")</f>
        <v/>
      </c>
      <c r="AT91" s="4" t="s">
        <v>707</v>
      </c>
      <c r="AU91" s="4">
        <v>128</v>
      </c>
      <c r="AV91" s="4">
        <v>50900</v>
      </c>
    </row>
    <row r="92" spans="1:48" x14ac:dyDescent="0.3">
      <c r="A92" s="70" t="s">
        <v>74</v>
      </c>
      <c r="B92" s="2" t="s">
        <v>415</v>
      </c>
      <c r="C92" s="1">
        <v>234</v>
      </c>
      <c r="D92" s="2"/>
      <c r="E92" s="2"/>
      <c r="F92" s="2"/>
      <c r="G92" s="2"/>
      <c r="H92" s="2"/>
      <c r="I92" s="2"/>
      <c r="J92" s="2"/>
      <c r="K92" s="2"/>
      <c r="L92" s="2"/>
      <c r="M92" s="2"/>
      <c r="N92" s="2">
        <v>44100</v>
      </c>
      <c r="O92" s="2">
        <v>45100</v>
      </c>
      <c r="P92" s="2">
        <v>46100</v>
      </c>
      <c r="Q92" s="2">
        <v>35100</v>
      </c>
      <c r="R92" s="1">
        <v>36000</v>
      </c>
      <c r="S92" s="1">
        <v>37400</v>
      </c>
      <c r="T92" s="1">
        <v>39700</v>
      </c>
      <c r="U92" s="1">
        <v>41200</v>
      </c>
      <c r="V92" s="1">
        <v>43300</v>
      </c>
      <c r="W92" s="1">
        <v>45700</v>
      </c>
      <c r="X92" s="1">
        <v>47900</v>
      </c>
      <c r="Y92" s="1">
        <v>48400</v>
      </c>
      <c r="Z92" s="1">
        <v>47500</v>
      </c>
      <c r="AA92" s="1"/>
      <c r="AB92" s="1"/>
      <c r="AC92" s="1">
        <v>39700</v>
      </c>
      <c r="AD92" s="1"/>
      <c r="AE92" s="1" t="s">
        <v>9</v>
      </c>
      <c r="AF92" s="1">
        <v>45600</v>
      </c>
      <c r="AG92" s="1">
        <v>51600</v>
      </c>
      <c r="AH92" s="1"/>
      <c r="AI92" s="1"/>
      <c r="AJ92" s="1"/>
      <c r="AK92" s="1"/>
      <c r="AL92" s="1"/>
      <c r="AM92" s="1"/>
      <c r="AN92" s="1"/>
      <c r="AO92" s="71"/>
      <c r="AP92" s="71"/>
      <c r="AR92" s="4" t="str">
        <f>IFERROR(VLOOKUP(Table3[[#This Row],[Station '#]], $AU$3:$AV$147,2,FALSE),"")</f>
        <v/>
      </c>
      <c r="AT92" s="4" t="s">
        <v>721</v>
      </c>
      <c r="AU92" s="4">
        <v>130</v>
      </c>
      <c r="AV92" s="4">
        <v>39700</v>
      </c>
    </row>
    <row r="93" spans="1:48" x14ac:dyDescent="0.3">
      <c r="A93" s="70" t="s">
        <v>74</v>
      </c>
      <c r="B93" s="2" t="s">
        <v>440</v>
      </c>
      <c r="C93" s="72">
        <v>122</v>
      </c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1"/>
      <c r="S93" s="1"/>
      <c r="T93" s="1"/>
      <c r="U93" s="1"/>
      <c r="V93" s="1"/>
      <c r="W93" s="1"/>
      <c r="X93" s="1"/>
      <c r="Y93" s="1"/>
      <c r="Z93" s="1"/>
      <c r="AA93" s="1"/>
      <c r="AB93" s="1"/>
      <c r="AC93" s="1"/>
      <c r="AD93" s="1"/>
      <c r="AE93" s="1"/>
      <c r="AF93" s="1"/>
      <c r="AG93" s="1"/>
      <c r="AH93" s="1">
        <v>44000</v>
      </c>
      <c r="AI93" s="1">
        <v>42600</v>
      </c>
      <c r="AJ93" s="1">
        <v>42000</v>
      </c>
      <c r="AK93" s="1">
        <f>VLOOKUP(C93,[1]DataDownloadReport_02082019!$A$2:$E$123,5,FALSE)</f>
        <v>43100</v>
      </c>
      <c r="AL93" s="1">
        <v>47800</v>
      </c>
      <c r="AM93" s="1">
        <v>43400</v>
      </c>
      <c r="AN93" s="1">
        <v>49700</v>
      </c>
      <c r="AO93" s="71">
        <v>49400</v>
      </c>
      <c r="AP93" s="71"/>
      <c r="AR93" s="4">
        <f>IFERROR(VLOOKUP(Table3[[#This Row],[Station '#]], $AU$3:$AV$147,2,FALSE),"")</f>
        <v>49400</v>
      </c>
      <c r="AT93" s="4" t="s">
        <v>721</v>
      </c>
      <c r="AU93" s="4">
        <v>131</v>
      </c>
      <c r="AV93" s="4">
        <v>32200</v>
      </c>
    </row>
    <row r="94" spans="1:48" x14ac:dyDescent="0.3">
      <c r="A94" s="70"/>
      <c r="B94" s="2"/>
      <c r="C94" s="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1"/>
      <c r="S94" s="1"/>
      <c r="T94" s="1"/>
      <c r="U94" s="1"/>
      <c r="V94" s="1"/>
      <c r="W94" s="1"/>
      <c r="X94" s="1"/>
      <c r="Y94" s="1"/>
      <c r="Z94" s="1"/>
      <c r="AA94" s="1"/>
      <c r="AB94" s="1"/>
      <c r="AC94" s="1"/>
      <c r="AD94" s="1"/>
      <c r="AE94" s="1" t="s">
        <v>9</v>
      </c>
      <c r="AF94" s="1" t="s">
        <v>9</v>
      </c>
      <c r="AG94" s="1"/>
      <c r="AH94" s="1"/>
      <c r="AI94" s="1"/>
      <c r="AJ94" s="1"/>
      <c r="AK94" s="1"/>
      <c r="AL94" s="1"/>
      <c r="AM94" s="1"/>
      <c r="AN94" s="1"/>
      <c r="AO94" s="71"/>
      <c r="AP94" s="71"/>
      <c r="AR94" s="4" t="str">
        <f>IFERROR(VLOOKUP(Table3[[#This Row],[Station '#]], $AU$3:$AV$147,2,FALSE),"")</f>
        <v/>
      </c>
      <c r="AT94" s="4" t="s">
        <v>721</v>
      </c>
      <c r="AU94" s="4">
        <v>132</v>
      </c>
      <c r="AV94" s="4">
        <v>14500</v>
      </c>
    </row>
    <row r="95" spans="1:48" ht="16.5" hidden="1" customHeight="1" x14ac:dyDescent="0.3">
      <c r="A95" s="70" t="s">
        <v>75</v>
      </c>
      <c r="B95" s="2" t="s">
        <v>76</v>
      </c>
      <c r="C95" s="1">
        <v>319</v>
      </c>
      <c r="D95" s="2"/>
      <c r="E95" s="2"/>
      <c r="F95" s="2"/>
      <c r="G95" s="2"/>
      <c r="H95" s="2"/>
      <c r="I95" s="2">
        <v>7000</v>
      </c>
      <c r="J95" s="2">
        <v>6600</v>
      </c>
      <c r="K95" s="2">
        <v>6300</v>
      </c>
      <c r="L95" s="2">
        <v>6000</v>
      </c>
      <c r="M95" s="2">
        <v>6500</v>
      </c>
      <c r="N95" s="2">
        <v>6200</v>
      </c>
      <c r="O95" s="2">
        <v>6500</v>
      </c>
      <c r="P95" s="2">
        <v>6400</v>
      </c>
      <c r="Q95" s="2"/>
      <c r="R95" s="1">
        <v>6400</v>
      </c>
      <c r="S95" s="1">
        <v>6300</v>
      </c>
      <c r="T95" s="1">
        <v>6300</v>
      </c>
      <c r="U95" s="1">
        <v>5900</v>
      </c>
      <c r="V95" s="1">
        <v>5700</v>
      </c>
      <c r="W95" s="1">
        <v>5800</v>
      </c>
      <c r="X95" s="1">
        <v>5800</v>
      </c>
      <c r="Y95" s="1">
        <v>6000</v>
      </c>
      <c r="Z95" s="1">
        <v>6500</v>
      </c>
      <c r="AA95" s="1">
        <v>6500</v>
      </c>
      <c r="AB95" s="1">
        <v>4600</v>
      </c>
      <c r="AC95" s="1">
        <v>4700</v>
      </c>
      <c r="AD95" s="1"/>
      <c r="AE95" s="1" t="s">
        <v>9</v>
      </c>
      <c r="AF95" s="1" t="s">
        <v>9</v>
      </c>
      <c r="AG95" s="1"/>
      <c r="AH95" s="1"/>
      <c r="AI95" s="1"/>
      <c r="AJ95" s="1"/>
      <c r="AK95" s="1"/>
      <c r="AL95" s="1"/>
      <c r="AM95" s="1"/>
      <c r="AN95" s="1"/>
      <c r="AO95" s="71"/>
      <c r="AP95" s="71"/>
      <c r="AR95" s="4" t="str">
        <f>IFERROR(VLOOKUP(Table3[[#This Row],[Station '#]], $AU$3:$AV$147,2,FALSE),"")</f>
        <v/>
      </c>
      <c r="AT95" s="4" t="s">
        <v>722</v>
      </c>
      <c r="AU95" s="4">
        <v>133</v>
      </c>
      <c r="AV95" s="4">
        <v>15100</v>
      </c>
    </row>
    <row r="96" spans="1:48" ht="16.5" hidden="1" customHeight="1" x14ac:dyDescent="0.3">
      <c r="A96" s="70"/>
      <c r="B96" s="2"/>
      <c r="C96" s="1"/>
      <c r="D96" s="2"/>
      <c r="E96" s="2"/>
      <c r="F96" s="2"/>
      <c r="G96" s="2"/>
      <c r="H96" s="2"/>
      <c r="I96" s="2" t="s">
        <v>9</v>
      </c>
      <c r="J96" s="2" t="s">
        <v>9</v>
      </c>
      <c r="K96" s="2" t="s">
        <v>9</v>
      </c>
      <c r="L96" s="2"/>
      <c r="M96" s="2"/>
      <c r="N96" s="2"/>
      <c r="O96" s="2"/>
      <c r="P96" s="2"/>
      <c r="Q96" s="2"/>
      <c r="R96" s="1"/>
      <c r="S96" s="1" t="s">
        <v>7</v>
      </c>
      <c r="T96" s="1" t="s">
        <v>9</v>
      </c>
      <c r="U96" s="1" t="s">
        <v>7</v>
      </c>
      <c r="V96" s="1" t="s">
        <v>9</v>
      </c>
      <c r="W96" s="1"/>
      <c r="X96" s="1"/>
      <c r="Y96" s="1"/>
      <c r="Z96" s="1"/>
      <c r="AA96" s="1"/>
      <c r="AB96" s="1"/>
      <c r="AC96" s="1"/>
      <c r="AD96" s="1"/>
      <c r="AE96" s="1" t="s">
        <v>9</v>
      </c>
      <c r="AF96" s="1" t="s">
        <v>9</v>
      </c>
      <c r="AG96" s="1"/>
      <c r="AH96" s="1"/>
      <c r="AI96" s="1"/>
      <c r="AJ96" s="1"/>
      <c r="AK96" s="1"/>
      <c r="AL96" s="1"/>
      <c r="AM96" s="1"/>
      <c r="AN96" s="1"/>
      <c r="AO96" s="71"/>
      <c r="AP96" s="71"/>
      <c r="AR96" s="4" t="str">
        <f>IFERROR(VLOOKUP(Table3[[#This Row],[Station '#]], $AU$3:$AV$147,2,FALSE),"")</f>
        <v/>
      </c>
      <c r="AT96" s="4" t="s">
        <v>723</v>
      </c>
      <c r="AU96" s="4">
        <v>200</v>
      </c>
      <c r="AV96" s="4">
        <v>11800</v>
      </c>
    </row>
    <row r="97" spans="1:48" x14ac:dyDescent="0.3">
      <c r="A97" s="70" t="s">
        <v>421</v>
      </c>
      <c r="B97" s="2" t="s">
        <v>77</v>
      </c>
      <c r="C97" s="1">
        <v>486</v>
      </c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>
        <v>2100</v>
      </c>
      <c r="Q97" s="2">
        <v>2300</v>
      </c>
      <c r="R97" s="1">
        <v>2800</v>
      </c>
      <c r="S97" s="1">
        <v>2600</v>
      </c>
      <c r="T97" s="1">
        <v>1300</v>
      </c>
      <c r="U97" s="1">
        <v>3400</v>
      </c>
      <c r="V97" s="1">
        <v>3400</v>
      </c>
      <c r="W97" s="1">
        <v>3800</v>
      </c>
      <c r="X97" s="1">
        <v>4100</v>
      </c>
      <c r="Y97" s="1">
        <v>5200</v>
      </c>
      <c r="Z97" s="1">
        <v>5400</v>
      </c>
      <c r="AA97" s="1">
        <v>4700</v>
      </c>
      <c r="AB97" s="1">
        <v>4700</v>
      </c>
      <c r="AC97" s="1">
        <v>5400</v>
      </c>
      <c r="AD97" s="1"/>
      <c r="AE97" s="1" t="s">
        <v>9</v>
      </c>
      <c r="AF97" s="1" t="s">
        <v>9</v>
      </c>
      <c r="AG97" s="1">
        <v>5700</v>
      </c>
      <c r="AH97" s="1"/>
      <c r="AI97" s="1">
        <v>5800</v>
      </c>
      <c r="AJ97" s="1"/>
      <c r="AK97" s="1">
        <f>VLOOKUP(C97,[1]DataDownloadReport_02082019!$A$2:$E$123,5,FALSE)</f>
        <v>5500</v>
      </c>
      <c r="AL97" s="1"/>
      <c r="AM97" s="1">
        <v>6700</v>
      </c>
      <c r="AN97" s="1"/>
      <c r="AO97" s="71">
        <v>7100</v>
      </c>
      <c r="AP97" s="71"/>
      <c r="AR97" s="4">
        <f>IFERROR(VLOOKUP(Table3[[#This Row],[Station '#]], $AU$3:$AV$147,2,FALSE),"")</f>
        <v>7100</v>
      </c>
      <c r="AT97" s="4" t="s">
        <v>724</v>
      </c>
      <c r="AU97" s="4">
        <v>205</v>
      </c>
      <c r="AV97" s="4">
        <v>16200</v>
      </c>
    </row>
    <row r="98" spans="1:48" x14ac:dyDescent="0.3">
      <c r="A98" s="70"/>
      <c r="B98" s="2"/>
      <c r="C98" s="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1"/>
      <c r="S98" s="1" t="s">
        <v>7</v>
      </c>
      <c r="T98" s="1" t="s">
        <v>9</v>
      </c>
      <c r="U98" s="1" t="s">
        <v>7</v>
      </c>
      <c r="V98" s="1" t="s">
        <v>9</v>
      </c>
      <c r="W98" s="1"/>
      <c r="X98" s="1"/>
      <c r="Y98" s="1"/>
      <c r="Z98" s="1"/>
      <c r="AA98" s="1"/>
      <c r="AB98" s="1"/>
      <c r="AC98" s="1"/>
      <c r="AD98" s="1"/>
      <c r="AE98" s="1" t="s">
        <v>9</v>
      </c>
      <c r="AF98" s="1" t="s">
        <v>9</v>
      </c>
      <c r="AG98" s="1"/>
      <c r="AH98" s="1"/>
      <c r="AI98" s="1"/>
      <c r="AJ98" s="1"/>
      <c r="AK98" s="1"/>
      <c r="AL98" s="1"/>
      <c r="AM98" s="1"/>
      <c r="AN98" s="1"/>
      <c r="AO98" s="71"/>
      <c r="AP98" s="71"/>
      <c r="AR98" s="4" t="str">
        <f>IFERROR(VLOOKUP(Table3[[#This Row],[Station '#]], $AU$3:$AV$147,2,FALSE),"")</f>
        <v/>
      </c>
      <c r="AT98" s="4" t="s">
        <v>724</v>
      </c>
      <c r="AU98" s="4">
        <v>206</v>
      </c>
      <c r="AV98" s="4">
        <v>5300</v>
      </c>
    </row>
    <row r="99" spans="1:48" ht="16.5" hidden="1" customHeight="1" x14ac:dyDescent="0.3">
      <c r="A99" s="70" t="s">
        <v>78</v>
      </c>
      <c r="B99" s="2" t="s">
        <v>79</v>
      </c>
      <c r="C99" s="1">
        <v>628</v>
      </c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1"/>
      <c r="S99" s="1">
        <v>400</v>
      </c>
      <c r="T99" s="1">
        <v>800</v>
      </c>
      <c r="U99" s="1">
        <v>1100</v>
      </c>
      <c r="V99" s="1">
        <v>1200</v>
      </c>
      <c r="W99" s="1">
        <v>1500</v>
      </c>
      <c r="X99" s="1">
        <v>1500</v>
      </c>
      <c r="Y99" s="1">
        <v>1700</v>
      </c>
      <c r="Z99" s="1">
        <v>1800</v>
      </c>
      <c r="AA99" s="1">
        <v>1500</v>
      </c>
      <c r="AB99" s="1">
        <v>1600</v>
      </c>
      <c r="AC99" s="1"/>
      <c r="AD99" s="1"/>
      <c r="AE99" s="1" t="s">
        <v>9</v>
      </c>
      <c r="AF99" s="1" t="s">
        <v>9</v>
      </c>
      <c r="AG99" s="1"/>
      <c r="AH99" s="1"/>
      <c r="AI99" s="1"/>
      <c r="AJ99" s="1"/>
      <c r="AK99" s="1"/>
      <c r="AL99" s="1"/>
      <c r="AM99" s="1"/>
      <c r="AN99" s="1"/>
      <c r="AO99" s="71"/>
      <c r="AP99" s="71"/>
      <c r="AR99" s="4" t="str">
        <f>IFERROR(VLOOKUP(Table3[[#This Row],[Station '#]], $AU$3:$AV$147,2,FALSE),"")</f>
        <v/>
      </c>
      <c r="AT99" s="4" t="s">
        <v>58</v>
      </c>
      <c r="AU99" s="4">
        <v>227</v>
      </c>
      <c r="AV99" s="4">
        <v>7800</v>
      </c>
    </row>
    <row r="100" spans="1:48" ht="16.5" hidden="1" customHeight="1" x14ac:dyDescent="0.3">
      <c r="A100" s="70"/>
      <c r="B100" s="2"/>
      <c r="C100" s="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1"/>
      <c r="S100" s="1" t="s">
        <v>7</v>
      </c>
      <c r="T100" s="1" t="s">
        <v>9</v>
      </c>
      <c r="U100" s="1" t="s">
        <v>7</v>
      </c>
      <c r="V100" s="1" t="s">
        <v>9</v>
      </c>
      <c r="W100" s="1"/>
      <c r="X100" s="1"/>
      <c r="Y100" s="1"/>
      <c r="Z100" s="1"/>
      <c r="AA100" s="1"/>
      <c r="AB100" s="1"/>
      <c r="AC100" s="1"/>
      <c r="AD100" s="1"/>
      <c r="AE100" s="1" t="s">
        <v>9</v>
      </c>
      <c r="AF100" s="1" t="s">
        <v>9</v>
      </c>
      <c r="AG100" s="1"/>
      <c r="AH100" s="1"/>
      <c r="AI100" s="1"/>
      <c r="AJ100" s="1"/>
      <c r="AK100" s="1"/>
      <c r="AL100" s="1"/>
      <c r="AM100" s="1"/>
      <c r="AN100" s="1"/>
      <c r="AO100" s="71"/>
      <c r="AP100" s="71"/>
      <c r="AR100" s="4" t="str">
        <f>IFERROR(VLOOKUP(Table3[[#This Row],[Station '#]], $AU$3:$AV$147,2,FALSE),"")</f>
        <v/>
      </c>
      <c r="AT100" s="4" t="s">
        <v>725</v>
      </c>
      <c r="AU100" s="4">
        <v>232</v>
      </c>
      <c r="AV100" s="4">
        <v>10600</v>
      </c>
    </row>
    <row r="101" spans="1:48" x14ac:dyDescent="0.3">
      <c r="A101" s="70" t="s">
        <v>80</v>
      </c>
      <c r="B101" s="2" t="s">
        <v>81</v>
      </c>
      <c r="C101" s="1">
        <v>33</v>
      </c>
      <c r="D101" s="2"/>
      <c r="E101" s="2"/>
      <c r="F101" s="2"/>
      <c r="G101" s="2"/>
      <c r="H101" s="2"/>
      <c r="I101" s="2" t="s">
        <v>9</v>
      </c>
      <c r="J101" s="2" t="s">
        <v>9</v>
      </c>
      <c r="K101" s="2"/>
      <c r="L101" s="2">
        <v>14900</v>
      </c>
      <c r="M101" s="2">
        <v>15000</v>
      </c>
      <c r="N101" s="2">
        <v>16300</v>
      </c>
      <c r="O101" s="2">
        <v>17500</v>
      </c>
      <c r="P101" s="2">
        <v>15500</v>
      </c>
      <c r="Q101" s="2">
        <v>16800</v>
      </c>
      <c r="R101" s="1">
        <v>16600</v>
      </c>
      <c r="S101" s="1">
        <v>16600</v>
      </c>
      <c r="T101" s="1">
        <v>17900</v>
      </c>
      <c r="U101" s="1">
        <v>17500</v>
      </c>
      <c r="V101" s="1">
        <v>19700</v>
      </c>
      <c r="W101" s="1">
        <v>21200</v>
      </c>
      <c r="X101" s="1">
        <v>16800</v>
      </c>
      <c r="Y101" s="1">
        <v>2100</v>
      </c>
      <c r="Z101" s="1">
        <v>1800</v>
      </c>
      <c r="AA101" s="1">
        <v>1500</v>
      </c>
      <c r="AB101" s="1">
        <v>1400</v>
      </c>
      <c r="AC101" s="1">
        <v>1400</v>
      </c>
      <c r="AD101" s="1"/>
      <c r="AE101" s="1"/>
      <c r="AF101" s="1">
        <v>1200</v>
      </c>
      <c r="AG101" s="1">
        <v>1200</v>
      </c>
      <c r="AH101" s="1">
        <v>1200</v>
      </c>
      <c r="AI101" s="1">
        <v>1200</v>
      </c>
      <c r="AJ101" s="1"/>
      <c r="AK101" s="1"/>
      <c r="AL101" s="1"/>
      <c r="AM101" s="1"/>
      <c r="AN101" s="1"/>
      <c r="AO101" s="71"/>
      <c r="AP101" s="71"/>
      <c r="AR101" s="4" t="str">
        <f>IFERROR(VLOOKUP(Table3[[#This Row],[Station '#]], $AU$3:$AV$147,2,FALSE),"")</f>
        <v/>
      </c>
      <c r="AT101" s="4" t="s">
        <v>726</v>
      </c>
      <c r="AU101" s="4">
        <v>235</v>
      </c>
      <c r="AV101" s="4">
        <v>22400</v>
      </c>
    </row>
    <row r="102" spans="1:48" x14ac:dyDescent="0.3">
      <c r="A102" s="70"/>
      <c r="B102" s="2"/>
      <c r="C102" s="1"/>
      <c r="D102" s="2"/>
      <c r="E102" s="2"/>
      <c r="F102" s="2"/>
      <c r="G102" s="2"/>
      <c r="H102" s="2"/>
      <c r="I102" s="2" t="s">
        <v>9</v>
      </c>
      <c r="J102" s="2" t="s">
        <v>9</v>
      </c>
      <c r="K102" s="2" t="s">
        <v>9</v>
      </c>
      <c r="L102" s="2"/>
      <c r="M102" s="2"/>
      <c r="N102" s="2"/>
      <c r="O102" s="2"/>
      <c r="P102" s="2"/>
      <c r="Q102" s="2"/>
      <c r="R102" s="1"/>
      <c r="S102" s="1" t="s">
        <v>7</v>
      </c>
      <c r="T102" s="1" t="s">
        <v>9</v>
      </c>
      <c r="U102" s="1" t="s">
        <v>7</v>
      </c>
      <c r="V102" s="1" t="s">
        <v>9</v>
      </c>
      <c r="W102" s="1"/>
      <c r="X102" s="1"/>
      <c r="Y102" s="1"/>
      <c r="Z102" s="1"/>
      <c r="AA102" s="1"/>
      <c r="AB102" s="1"/>
      <c r="AC102" s="1"/>
      <c r="AD102" s="1"/>
      <c r="AE102" s="1" t="s">
        <v>9</v>
      </c>
      <c r="AF102" s="1" t="s">
        <v>9</v>
      </c>
      <c r="AG102" s="1"/>
      <c r="AH102" s="1"/>
      <c r="AI102" s="1"/>
      <c r="AJ102" s="1"/>
      <c r="AK102" s="1"/>
      <c r="AL102" s="1"/>
      <c r="AM102" s="1"/>
      <c r="AN102" s="1"/>
      <c r="AO102" s="71"/>
      <c r="AP102" s="71"/>
      <c r="AR102" s="4" t="str">
        <f>IFERROR(VLOOKUP(Table3[[#This Row],[Station '#]], $AU$3:$AV$147,2,FALSE),"")</f>
        <v/>
      </c>
      <c r="AT102" s="4" t="s">
        <v>727</v>
      </c>
      <c r="AU102" s="4">
        <v>250</v>
      </c>
      <c r="AV102" s="4">
        <v>11000</v>
      </c>
    </row>
    <row r="103" spans="1:48" x14ac:dyDescent="0.3">
      <c r="A103" s="70" t="s">
        <v>82</v>
      </c>
      <c r="B103" s="2" t="s">
        <v>83</v>
      </c>
      <c r="C103" s="1">
        <v>58</v>
      </c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1"/>
      <c r="S103" s="1"/>
      <c r="T103" s="1"/>
      <c r="U103" s="1"/>
      <c r="V103" s="1">
        <v>17100</v>
      </c>
      <c r="W103" s="1">
        <v>18500</v>
      </c>
      <c r="X103" s="1">
        <v>20000</v>
      </c>
      <c r="Y103" s="1">
        <v>19600</v>
      </c>
      <c r="Z103" s="1">
        <v>22200</v>
      </c>
      <c r="AA103" s="1">
        <v>16500</v>
      </c>
      <c r="AB103" s="1">
        <v>16700</v>
      </c>
      <c r="AC103" s="1">
        <v>16600</v>
      </c>
      <c r="AD103" s="1">
        <v>16500</v>
      </c>
      <c r="AE103" s="1">
        <v>22200</v>
      </c>
      <c r="AF103" s="1">
        <v>17100</v>
      </c>
      <c r="AG103" s="1">
        <v>17700</v>
      </c>
      <c r="AH103" s="1">
        <v>16800</v>
      </c>
      <c r="AI103" s="1">
        <v>16700</v>
      </c>
      <c r="AJ103" s="1"/>
      <c r="AK103" s="1"/>
      <c r="AL103" s="1"/>
      <c r="AM103" s="1"/>
      <c r="AN103" s="1"/>
      <c r="AO103" s="71"/>
      <c r="AP103" s="71"/>
      <c r="AR103" s="4" t="str">
        <f>IFERROR(VLOOKUP(Table3[[#This Row],[Station '#]], $AU$3:$AV$147,2,FALSE),"")</f>
        <v/>
      </c>
      <c r="AT103" s="4" t="s">
        <v>728</v>
      </c>
      <c r="AU103" s="4">
        <v>254</v>
      </c>
      <c r="AV103" s="4">
        <v>12000</v>
      </c>
    </row>
    <row r="104" spans="1:48" x14ac:dyDescent="0.3">
      <c r="A104" s="70"/>
      <c r="B104" s="2"/>
      <c r="C104" s="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1"/>
      <c r="S104" s="1"/>
      <c r="T104" s="1"/>
      <c r="U104" s="1"/>
      <c r="V104" s="1" t="s">
        <v>9</v>
      </c>
      <c r="W104" s="1"/>
      <c r="X104" s="1"/>
      <c r="Y104" s="1"/>
      <c r="Z104" s="1"/>
      <c r="AA104" s="1"/>
      <c r="AB104" s="1"/>
      <c r="AC104" s="1"/>
      <c r="AD104" s="1"/>
      <c r="AE104" s="1" t="s">
        <v>9</v>
      </c>
      <c r="AF104" s="1" t="s">
        <v>9</v>
      </c>
      <c r="AG104" s="1"/>
      <c r="AH104" s="1"/>
      <c r="AI104" s="1"/>
      <c r="AJ104" s="1"/>
      <c r="AK104" s="1"/>
      <c r="AL104" s="1"/>
      <c r="AM104" s="1"/>
      <c r="AN104" s="1"/>
      <c r="AO104" s="71"/>
      <c r="AP104" s="71"/>
      <c r="AR104" s="4" t="str">
        <f>IFERROR(VLOOKUP(Table3[[#This Row],[Station '#]], $AU$3:$AV$147,2,FALSE),"")</f>
        <v/>
      </c>
      <c r="AT104" s="4" t="s">
        <v>728</v>
      </c>
      <c r="AU104" s="4">
        <v>255</v>
      </c>
      <c r="AV104" s="4">
        <v>8700</v>
      </c>
    </row>
    <row r="105" spans="1:48" x14ac:dyDescent="0.3">
      <c r="A105" s="70" t="s">
        <v>84</v>
      </c>
      <c r="B105" s="2" t="s">
        <v>48</v>
      </c>
      <c r="C105" s="1">
        <v>495</v>
      </c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>
        <v>2300</v>
      </c>
      <c r="Q105" s="2">
        <v>2200</v>
      </c>
      <c r="R105" s="1">
        <v>2600</v>
      </c>
      <c r="S105" s="1">
        <v>2500</v>
      </c>
      <c r="T105" s="1">
        <v>3400</v>
      </c>
      <c r="U105" s="1" t="s">
        <v>22</v>
      </c>
      <c r="V105" s="1">
        <v>9500</v>
      </c>
      <c r="W105" s="1">
        <v>8000</v>
      </c>
      <c r="X105" s="1">
        <v>7100</v>
      </c>
      <c r="Y105" s="1">
        <v>6000</v>
      </c>
      <c r="Z105" s="1">
        <v>9300</v>
      </c>
      <c r="AA105" s="1"/>
      <c r="AB105" s="1"/>
      <c r="AC105" s="1"/>
      <c r="AD105" s="1">
        <v>7800</v>
      </c>
      <c r="AE105" s="1" t="s">
        <v>9</v>
      </c>
      <c r="AF105" s="1">
        <v>7600</v>
      </c>
      <c r="AG105" s="1"/>
      <c r="AH105" s="1">
        <v>9200</v>
      </c>
      <c r="AI105" s="1"/>
      <c r="AJ105" s="1">
        <v>10600</v>
      </c>
      <c r="AK105" s="1"/>
      <c r="AL105" s="1">
        <v>9600</v>
      </c>
      <c r="AM105" s="1"/>
      <c r="AN105" s="1">
        <v>8500</v>
      </c>
      <c r="AO105" s="71"/>
      <c r="AP105" s="71"/>
      <c r="AR105" s="4" t="str">
        <f>IFERROR(VLOOKUP(Table3[[#This Row],[Station '#]], $AU$3:$AV$147,2,FALSE),"")</f>
        <v/>
      </c>
      <c r="AT105" s="4" t="s">
        <v>729</v>
      </c>
      <c r="AU105" s="4">
        <v>276</v>
      </c>
      <c r="AV105" s="4">
        <v>7000</v>
      </c>
    </row>
    <row r="106" spans="1:48" x14ac:dyDescent="0.3">
      <c r="A106" s="70" t="s">
        <v>84</v>
      </c>
      <c r="B106" s="2" t="s">
        <v>16</v>
      </c>
      <c r="C106" s="1">
        <v>490</v>
      </c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1"/>
      <c r="S106" s="1"/>
      <c r="T106" s="1"/>
      <c r="U106" s="1"/>
      <c r="V106" s="1"/>
      <c r="W106" s="1">
        <v>14100</v>
      </c>
      <c r="X106" s="1">
        <v>12100</v>
      </c>
      <c r="Y106" s="1">
        <v>15100</v>
      </c>
      <c r="Z106" s="1">
        <v>15500</v>
      </c>
      <c r="AA106" s="1">
        <v>12600</v>
      </c>
      <c r="AB106" s="1">
        <v>9900</v>
      </c>
      <c r="AC106" s="1">
        <v>10700</v>
      </c>
      <c r="AD106" s="1">
        <v>9900</v>
      </c>
      <c r="AE106" s="1" t="s">
        <v>9</v>
      </c>
      <c r="AF106" s="1">
        <v>12200</v>
      </c>
      <c r="AG106" s="1"/>
      <c r="AH106" s="1">
        <v>12200</v>
      </c>
      <c r="AI106" s="1"/>
      <c r="AJ106" s="1">
        <v>15700</v>
      </c>
      <c r="AK106" s="1"/>
      <c r="AL106" s="1"/>
      <c r="AM106" s="1"/>
      <c r="AN106" s="1">
        <v>12000</v>
      </c>
      <c r="AO106" s="71"/>
      <c r="AP106" s="71"/>
      <c r="AR106" s="4" t="str">
        <f>IFERROR(VLOOKUP(Table3[[#This Row],[Station '#]], $AU$3:$AV$147,2,FALSE),"")</f>
        <v/>
      </c>
      <c r="AT106" s="4" t="s">
        <v>730</v>
      </c>
      <c r="AU106" s="4">
        <v>289</v>
      </c>
      <c r="AV106" s="4">
        <v>15700</v>
      </c>
    </row>
    <row r="107" spans="1:48" ht="15" customHeight="1" x14ac:dyDescent="0.3">
      <c r="A107" s="70"/>
      <c r="B107" s="2"/>
      <c r="C107" s="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1"/>
      <c r="S107" s="1" t="s">
        <v>7</v>
      </c>
      <c r="T107" s="1" t="s">
        <v>9</v>
      </c>
      <c r="U107" s="1" t="s">
        <v>7</v>
      </c>
      <c r="V107" s="1" t="s">
        <v>9</v>
      </c>
      <c r="W107" s="1"/>
      <c r="X107" s="1"/>
      <c r="Y107" s="1"/>
      <c r="Z107" s="1"/>
      <c r="AA107" s="1"/>
      <c r="AB107" s="1"/>
      <c r="AC107" s="1"/>
      <c r="AD107" s="1"/>
      <c r="AE107" s="1" t="s">
        <v>9</v>
      </c>
      <c r="AF107" s="1" t="s">
        <v>9</v>
      </c>
      <c r="AG107" s="1"/>
      <c r="AH107" s="1"/>
      <c r="AI107" s="1"/>
      <c r="AJ107" s="1"/>
      <c r="AK107" s="1"/>
      <c r="AL107" s="1"/>
      <c r="AM107" s="1"/>
      <c r="AN107" s="1"/>
      <c r="AO107" s="71"/>
      <c r="AP107" s="71"/>
      <c r="AR107" s="4" t="str">
        <f>IFERROR(VLOOKUP(Table3[[#This Row],[Station '#]], $AU$3:$AV$147,2,FALSE),"")</f>
        <v/>
      </c>
      <c r="AT107" s="4" t="s">
        <v>730</v>
      </c>
      <c r="AU107" s="4">
        <v>290</v>
      </c>
      <c r="AV107" s="4">
        <v>26100</v>
      </c>
    </row>
    <row r="108" spans="1:48" ht="16.5" hidden="1" customHeight="1" x14ac:dyDescent="0.3">
      <c r="A108" s="70" t="s">
        <v>85</v>
      </c>
      <c r="B108" s="2" t="s">
        <v>11</v>
      </c>
      <c r="C108" s="1">
        <v>473</v>
      </c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>
        <v>500</v>
      </c>
      <c r="Q108" s="2">
        <v>500</v>
      </c>
      <c r="R108" s="1">
        <v>500</v>
      </c>
      <c r="S108" s="1">
        <v>500</v>
      </c>
      <c r="T108" s="1">
        <v>500</v>
      </c>
      <c r="U108" s="1">
        <v>600</v>
      </c>
      <c r="V108" s="1">
        <v>700</v>
      </c>
      <c r="W108" s="1">
        <v>1000</v>
      </c>
      <c r="X108" s="1">
        <v>2000</v>
      </c>
      <c r="Y108" s="1">
        <v>2400</v>
      </c>
      <c r="Z108" s="1">
        <v>2200</v>
      </c>
      <c r="AA108" s="1">
        <v>1900</v>
      </c>
      <c r="AB108" s="1">
        <v>1500</v>
      </c>
      <c r="AC108" s="1">
        <v>1800</v>
      </c>
      <c r="AD108" s="1"/>
      <c r="AE108" s="1" t="s">
        <v>9</v>
      </c>
      <c r="AF108" s="1" t="s">
        <v>9</v>
      </c>
      <c r="AG108" s="1"/>
      <c r="AH108" s="1"/>
      <c r="AI108" s="1"/>
      <c r="AJ108" s="1"/>
      <c r="AK108" s="1"/>
      <c r="AL108" s="1"/>
      <c r="AM108" s="1"/>
      <c r="AN108" s="1"/>
      <c r="AO108" s="71"/>
      <c r="AP108" s="71"/>
      <c r="AR108" s="4" t="str">
        <f>IFERROR(VLOOKUP(Table3[[#This Row],[Station '#]], $AU$3:$AV$147,2,FALSE),"")</f>
        <v/>
      </c>
      <c r="AT108" s="4" t="s">
        <v>731</v>
      </c>
      <c r="AU108" s="4">
        <v>310</v>
      </c>
      <c r="AV108" s="4">
        <v>51600</v>
      </c>
    </row>
    <row r="109" spans="1:48" ht="16.5" hidden="1" customHeight="1" x14ac:dyDescent="0.3">
      <c r="A109" s="70"/>
      <c r="B109" s="2"/>
      <c r="C109" s="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1"/>
      <c r="S109" s="1" t="s">
        <v>7</v>
      </c>
      <c r="T109" s="1" t="s">
        <v>9</v>
      </c>
      <c r="U109" s="1" t="s">
        <v>7</v>
      </c>
      <c r="V109" s="1" t="s">
        <v>9</v>
      </c>
      <c r="W109" s="1"/>
      <c r="X109" s="1"/>
      <c r="Y109" s="1"/>
      <c r="Z109" s="1"/>
      <c r="AA109" s="1"/>
      <c r="AB109" s="1"/>
      <c r="AC109" s="1"/>
      <c r="AD109" s="1"/>
      <c r="AE109" s="1" t="s">
        <v>9</v>
      </c>
      <c r="AF109" s="1" t="s">
        <v>9</v>
      </c>
      <c r="AG109" s="1"/>
      <c r="AH109" s="1"/>
      <c r="AI109" s="1"/>
      <c r="AJ109" s="1"/>
      <c r="AK109" s="1"/>
      <c r="AL109" s="1"/>
      <c r="AM109" s="1"/>
      <c r="AN109" s="1"/>
      <c r="AO109" s="71"/>
      <c r="AP109" s="71"/>
      <c r="AR109" s="4" t="str">
        <f>IFERROR(VLOOKUP(Table3[[#This Row],[Station '#]], $AU$3:$AV$147,2,FALSE),"")</f>
        <v/>
      </c>
      <c r="AT109" s="4" t="s">
        <v>732</v>
      </c>
      <c r="AU109" s="4">
        <v>317</v>
      </c>
      <c r="AV109" s="4">
        <v>8200</v>
      </c>
    </row>
    <row r="110" spans="1:48" ht="16.5" hidden="1" customHeight="1" x14ac:dyDescent="0.3">
      <c r="A110" s="70" t="s">
        <v>86</v>
      </c>
      <c r="B110" s="2" t="s">
        <v>16</v>
      </c>
      <c r="C110" s="1">
        <v>464</v>
      </c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>
        <v>4100</v>
      </c>
      <c r="Q110" s="2">
        <v>4400</v>
      </c>
      <c r="R110" s="1">
        <v>6400</v>
      </c>
      <c r="S110" s="1">
        <v>5200</v>
      </c>
      <c r="T110" s="1">
        <v>6700</v>
      </c>
      <c r="U110" s="1">
        <v>6000</v>
      </c>
      <c r="V110" s="1">
        <v>6400</v>
      </c>
      <c r="W110" s="1">
        <v>7700</v>
      </c>
      <c r="X110" s="1">
        <v>6800</v>
      </c>
      <c r="Y110" s="1">
        <v>6900</v>
      </c>
      <c r="Z110" s="1">
        <v>5700</v>
      </c>
      <c r="AA110" s="1">
        <v>5900</v>
      </c>
      <c r="AB110" s="1">
        <v>5500</v>
      </c>
      <c r="AC110" s="1">
        <v>4700</v>
      </c>
      <c r="AD110" s="1"/>
      <c r="AE110" s="1" t="s">
        <v>9</v>
      </c>
      <c r="AF110" s="1" t="s">
        <v>9</v>
      </c>
      <c r="AG110" s="1"/>
      <c r="AH110" s="1"/>
      <c r="AI110" s="1"/>
      <c r="AJ110" s="1"/>
      <c r="AK110" s="1"/>
      <c r="AL110" s="1"/>
      <c r="AM110" s="1"/>
      <c r="AN110" s="1"/>
      <c r="AO110" s="71"/>
      <c r="AP110" s="71"/>
      <c r="AR110" s="4" t="str">
        <f>IFERROR(VLOOKUP(Table3[[#This Row],[Station '#]], $AU$3:$AV$147,2,FALSE),"")</f>
        <v/>
      </c>
      <c r="AT110" s="4" t="s">
        <v>733</v>
      </c>
      <c r="AU110" s="4">
        <v>345</v>
      </c>
      <c r="AV110" s="4">
        <v>8200</v>
      </c>
    </row>
    <row r="111" spans="1:48" ht="16.5" hidden="1" customHeight="1" x14ac:dyDescent="0.3">
      <c r="A111" s="70"/>
      <c r="B111" s="2"/>
      <c r="C111" s="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1"/>
      <c r="S111" s="1"/>
      <c r="T111" s="1"/>
      <c r="U111" s="1"/>
      <c r="V111" s="1"/>
      <c r="W111" s="1"/>
      <c r="X111" s="1"/>
      <c r="Y111" s="1"/>
      <c r="Z111" s="1"/>
      <c r="AA111" s="1"/>
      <c r="AB111" s="1"/>
      <c r="AC111" s="1"/>
      <c r="AD111" s="1"/>
      <c r="AE111" s="1" t="s">
        <v>9</v>
      </c>
      <c r="AF111" s="1" t="s">
        <v>9</v>
      </c>
      <c r="AG111" s="1"/>
      <c r="AH111" s="1"/>
      <c r="AI111" s="1"/>
      <c r="AJ111" s="1"/>
      <c r="AK111" s="1"/>
      <c r="AL111" s="1"/>
      <c r="AM111" s="1"/>
      <c r="AN111" s="1"/>
      <c r="AO111" s="71"/>
      <c r="AP111" s="71"/>
      <c r="AR111" s="4" t="str">
        <f>IFERROR(VLOOKUP(Table3[[#This Row],[Station '#]], $AU$3:$AV$147,2,FALSE),"")</f>
        <v/>
      </c>
      <c r="AT111" s="4" t="s">
        <v>734</v>
      </c>
      <c r="AU111" s="4">
        <v>353</v>
      </c>
      <c r="AV111" s="4">
        <v>8300</v>
      </c>
    </row>
    <row r="112" spans="1:48" ht="16.5" hidden="1" customHeight="1" x14ac:dyDescent="0.3">
      <c r="A112" s="70" t="s">
        <v>87</v>
      </c>
      <c r="B112" s="2" t="s">
        <v>88</v>
      </c>
      <c r="C112" s="1">
        <v>236</v>
      </c>
      <c r="D112" s="2">
        <v>31400</v>
      </c>
      <c r="E112" s="2">
        <v>32500</v>
      </c>
      <c r="F112" s="2">
        <v>32400</v>
      </c>
      <c r="G112" s="2">
        <v>25800</v>
      </c>
      <c r="H112" s="2" t="s">
        <v>7</v>
      </c>
      <c r="I112" s="2">
        <v>33500</v>
      </c>
      <c r="J112" s="2">
        <v>40500</v>
      </c>
      <c r="K112" s="2">
        <v>39600</v>
      </c>
      <c r="L112" s="2">
        <v>48700</v>
      </c>
      <c r="M112" s="2">
        <v>39900</v>
      </c>
      <c r="N112" s="2">
        <v>39000</v>
      </c>
      <c r="O112" s="2">
        <v>35500</v>
      </c>
      <c r="P112" s="2">
        <v>39200</v>
      </c>
      <c r="Q112" s="2">
        <v>29400</v>
      </c>
      <c r="R112" s="1">
        <v>30000</v>
      </c>
      <c r="S112" s="1">
        <v>31300</v>
      </c>
      <c r="T112" s="1">
        <v>31100</v>
      </c>
      <c r="U112" s="1">
        <v>32800</v>
      </c>
      <c r="V112" s="1">
        <v>34700</v>
      </c>
      <c r="W112" s="1">
        <v>38000</v>
      </c>
      <c r="X112" s="1">
        <v>39400</v>
      </c>
      <c r="Y112" s="1">
        <v>38000</v>
      </c>
      <c r="Z112" s="1">
        <v>36200</v>
      </c>
      <c r="AA112" s="1">
        <v>32500</v>
      </c>
      <c r="AB112" s="1">
        <v>31100</v>
      </c>
      <c r="AC112" s="1">
        <v>32900</v>
      </c>
      <c r="AD112" s="1"/>
      <c r="AE112" s="1" t="s">
        <v>9</v>
      </c>
      <c r="AF112" s="1" t="s">
        <v>9</v>
      </c>
      <c r="AG112" s="1"/>
      <c r="AH112" s="1"/>
      <c r="AI112" s="1"/>
      <c r="AJ112" s="1"/>
      <c r="AK112" s="1"/>
      <c r="AL112" s="1"/>
      <c r="AM112" s="1"/>
      <c r="AN112" s="1"/>
      <c r="AO112" s="71"/>
      <c r="AP112" s="71"/>
      <c r="AR112" s="4" t="str">
        <f>IFERROR(VLOOKUP(Table3[[#This Row],[Station '#]], $AU$3:$AV$147,2,FALSE),"")</f>
        <v/>
      </c>
      <c r="AT112" s="4" t="s">
        <v>735</v>
      </c>
      <c r="AU112" s="4">
        <v>354</v>
      </c>
      <c r="AV112" s="4">
        <v>20600</v>
      </c>
    </row>
    <row r="113" spans="1:48" x14ac:dyDescent="0.3">
      <c r="A113" s="70" t="s">
        <v>87</v>
      </c>
      <c r="B113" s="2" t="s">
        <v>108</v>
      </c>
      <c r="C113" s="1">
        <v>83</v>
      </c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1"/>
      <c r="S113" s="1"/>
      <c r="T113" s="1"/>
      <c r="U113" s="1"/>
      <c r="V113" s="1"/>
      <c r="W113" s="1"/>
      <c r="X113" s="1"/>
      <c r="Y113" s="1"/>
      <c r="Z113" s="1"/>
      <c r="AA113" s="1"/>
      <c r="AB113" s="1"/>
      <c r="AC113" s="1"/>
      <c r="AD113" s="1"/>
      <c r="AE113" s="1"/>
      <c r="AF113" s="1"/>
      <c r="AG113" s="1"/>
      <c r="AH113" s="1">
        <v>38000</v>
      </c>
      <c r="AI113" s="1">
        <v>40900</v>
      </c>
      <c r="AJ113" s="1"/>
      <c r="AK113" s="1"/>
      <c r="AL113" s="1"/>
      <c r="AM113" s="1"/>
      <c r="AN113" s="1"/>
      <c r="AO113" s="71"/>
      <c r="AP113" s="71"/>
      <c r="AR113" s="4" t="str">
        <f>IFERROR(VLOOKUP(Table3[[#This Row],[Station '#]], $AU$3:$AV$147,2,FALSE),"")</f>
        <v/>
      </c>
      <c r="AT113" s="4" t="s">
        <v>735</v>
      </c>
      <c r="AU113" s="4">
        <v>355</v>
      </c>
      <c r="AV113" s="4">
        <v>17500</v>
      </c>
    </row>
    <row r="114" spans="1:48" ht="16.5" hidden="1" customHeight="1" x14ac:dyDescent="0.3">
      <c r="A114" s="70"/>
      <c r="B114" s="2" t="s">
        <v>89</v>
      </c>
      <c r="C114" s="1"/>
      <c r="D114" s="2">
        <v>28300</v>
      </c>
      <c r="E114" s="2">
        <v>34900</v>
      </c>
      <c r="F114" s="2">
        <v>33700</v>
      </c>
      <c r="G114" s="2">
        <v>26200</v>
      </c>
      <c r="H114" s="2" t="s">
        <v>7</v>
      </c>
      <c r="I114" s="2">
        <v>38600</v>
      </c>
      <c r="J114" s="2">
        <v>47500</v>
      </c>
      <c r="K114" s="2">
        <v>45200</v>
      </c>
      <c r="L114" s="2">
        <v>55500</v>
      </c>
      <c r="M114" s="2">
        <v>43400</v>
      </c>
      <c r="N114" s="2">
        <v>44200</v>
      </c>
      <c r="O114" s="2"/>
      <c r="P114" s="2"/>
      <c r="Q114" s="2"/>
      <c r="R114" s="1"/>
      <c r="S114" s="1" t="s">
        <v>7</v>
      </c>
      <c r="T114" s="1" t="s">
        <v>9</v>
      </c>
      <c r="U114" s="1" t="s">
        <v>7</v>
      </c>
      <c r="V114" s="1" t="s">
        <v>9</v>
      </c>
      <c r="W114" s="1"/>
      <c r="X114" s="1"/>
      <c r="Y114" s="1"/>
      <c r="Z114" s="1"/>
      <c r="AA114" s="1"/>
      <c r="AB114" s="1"/>
      <c r="AC114" s="1"/>
      <c r="AD114" s="1"/>
      <c r="AE114" s="1"/>
      <c r="AF114" s="1"/>
      <c r="AG114" s="1"/>
      <c r="AH114" s="1"/>
      <c r="AI114" s="1" t="e">
        <v>#N/A</v>
      </c>
      <c r="AJ114" s="1"/>
      <c r="AK114" s="1"/>
      <c r="AL114" s="1" t="e">
        <v>#N/A</v>
      </c>
      <c r="AM114" s="1"/>
      <c r="AN114" s="1"/>
      <c r="AO114" s="71"/>
      <c r="AP114" s="71"/>
      <c r="AR114" s="4" t="str">
        <f>IFERROR(VLOOKUP(Table3[[#This Row],[Station '#]], $AU$3:$AV$147,2,FALSE),"")</f>
        <v/>
      </c>
      <c r="AT114" s="4" t="s">
        <v>735</v>
      </c>
      <c r="AU114" s="4">
        <v>356</v>
      </c>
      <c r="AV114" s="4">
        <v>7500</v>
      </c>
    </row>
    <row r="115" spans="1:48" x14ac:dyDescent="0.3">
      <c r="A115" s="70" t="s">
        <v>87</v>
      </c>
      <c r="B115" s="2" t="s">
        <v>89</v>
      </c>
      <c r="C115" s="72">
        <v>43</v>
      </c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>
        <v>45500</v>
      </c>
      <c r="P115" s="2">
        <v>42900</v>
      </c>
      <c r="Q115" s="2">
        <v>35200</v>
      </c>
      <c r="R115" s="1">
        <v>42000</v>
      </c>
      <c r="S115" s="1">
        <v>36700</v>
      </c>
      <c r="T115" s="1">
        <v>38600</v>
      </c>
      <c r="U115" s="1">
        <v>39600</v>
      </c>
      <c r="V115" s="1">
        <v>39400</v>
      </c>
      <c r="W115" s="1">
        <v>39500</v>
      </c>
      <c r="X115" s="1">
        <v>40000</v>
      </c>
      <c r="Y115" s="1">
        <v>40500</v>
      </c>
      <c r="Z115" s="1">
        <v>37900</v>
      </c>
      <c r="AA115" s="1">
        <v>31400</v>
      </c>
      <c r="AB115" s="1">
        <v>32700</v>
      </c>
      <c r="AC115" s="1">
        <v>31600</v>
      </c>
      <c r="AD115" s="1">
        <v>30400</v>
      </c>
      <c r="AE115" s="1">
        <v>30400</v>
      </c>
      <c r="AF115" s="1">
        <v>31700</v>
      </c>
      <c r="AG115" s="1">
        <v>32300</v>
      </c>
      <c r="AH115" s="1">
        <v>36100</v>
      </c>
      <c r="AI115" s="1">
        <v>37600</v>
      </c>
      <c r="AJ115" s="1">
        <v>37100</v>
      </c>
      <c r="AK115" s="1">
        <f>VLOOKUP(C115,[1]DataDownloadReport_02082019!$A$2:$E$123,5,FALSE)</f>
        <v>37200</v>
      </c>
      <c r="AL115" s="1">
        <v>37500</v>
      </c>
      <c r="AM115" s="1"/>
      <c r="AN115" s="1"/>
      <c r="AO115" s="71">
        <v>37300</v>
      </c>
      <c r="AP115" s="71"/>
      <c r="AR115" s="4">
        <f>IFERROR(VLOOKUP(Table3[[#This Row],[Station '#]], $AU$3:$AV$147,2,FALSE),"")</f>
        <v>37300</v>
      </c>
      <c r="AT115" s="4" t="s">
        <v>736</v>
      </c>
      <c r="AU115" s="4">
        <v>367</v>
      </c>
      <c r="AV115" s="4">
        <v>5400</v>
      </c>
    </row>
    <row r="116" spans="1:48" ht="16.5" hidden="1" customHeight="1" x14ac:dyDescent="0.3">
      <c r="A116" s="70" t="s">
        <v>87</v>
      </c>
      <c r="B116" s="2" t="s">
        <v>90</v>
      </c>
      <c r="C116" s="1">
        <v>238</v>
      </c>
      <c r="D116" s="2">
        <v>35200</v>
      </c>
      <c r="E116" s="2">
        <v>39100</v>
      </c>
      <c r="F116" s="2">
        <v>39500</v>
      </c>
      <c r="G116" s="2">
        <v>26900</v>
      </c>
      <c r="H116" s="2" t="s">
        <v>7</v>
      </c>
      <c r="I116" s="2">
        <v>45400</v>
      </c>
      <c r="J116" s="2">
        <v>51500</v>
      </c>
      <c r="K116" s="2">
        <v>54100</v>
      </c>
      <c r="L116" s="2">
        <v>52200</v>
      </c>
      <c r="M116" s="2">
        <v>43900</v>
      </c>
      <c r="N116" s="2">
        <v>47100</v>
      </c>
      <c r="O116" s="2">
        <v>44200</v>
      </c>
      <c r="P116" s="2">
        <v>46100</v>
      </c>
      <c r="Q116" s="2">
        <v>37400</v>
      </c>
      <c r="R116" s="1">
        <v>42200</v>
      </c>
      <c r="S116" s="1">
        <v>38900</v>
      </c>
      <c r="T116" s="1">
        <v>40100</v>
      </c>
      <c r="U116" s="1">
        <v>36700</v>
      </c>
      <c r="V116" s="1">
        <v>43600</v>
      </c>
      <c r="W116" s="1">
        <v>51300</v>
      </c>
      <c r="X116" s="1">
        <v>48900</v>
      </c>
      <c r="Y116" s="1">
        <v>50000</v>
      </c>
      <c r="Z116" s="1">
        <v>47500</v>
      </c>
      <c r="AA116" s="1">
        <v>42600</v>
      </c>
      <c r="AB116" s="1"/>
      <c r="AC116" s="1"/>
      <c r="AD116" s="1"/>
      <c r="AE116" s="1" t="s">
        <v>9</v>
      </c>
      <c r="AF116" s="1" t="s">
        <v>9</v>
      </c>
      <c r="AG116" s="1"/>
      <c r="AH116" s="1"/>
      <c r="AI116" s="1"/>
      <c r="AJ116" s="1"/>
      <c r="AK116" s="1"/>
      <c r="AL116" s="1"/>
      <c r="AM116" s="1" t="e">
        <v>#N/A</v>
      </c>
      <c r="AN116" s="1"/>
      <c r="AO116" s="71"/>
      <c r="AP116" s="71"/>
      <c r="AR116" s="4" t="str">
        <f>IFERROR(VLOOKUP(Table3[[#This Row],[Station '#]], $AU$3:$AV$147,2,FALSE),"")</f>
        <v/>
      </c>
      <c r="AT116" s="4" t="s">
        <v>737</v>
      </c>
      <c r="AU116" s="4">
        <v>370</v>
      </c>
      <c r="AV116" s="4">
        <v>11700</v>
      </c>
    </row>
    <row r="117" spans="1:48" x14ac:dyDescent="0.3">
      <c r="A117" s="70" t="s">
        <v>87</v>
      </c>
      <c r="B117" s="2" t="s">
        <v>449</v>
      </c>
      <c r="C117" s="1">
        <v>87</v>
      </c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1"/>
      <c r="S117" s="1"/>
      <c r="T117" s="1"/>
      <c r="U117" s="1"/>
      <c r="V117" s="1"/>
      <c r="W117" s="1"/>
      <c r="X117" s="1"/>
      <c r="Y117" s="1"/>
      <c r="Z117" s="1"/>
      <c r="AA117" s="1"/>
      <c r="AB117" s="1"/>
      <c r="AC117" s="1"/>
      <c r="AD117" s="1"/>
      <c r="AE117" s="1"/>
      <c r="AF117" s="1"/>
      <c r="AG117" s="1"/>
      <c r="AH117" s="1">
        <v>33500</v>
      </c>
      <c r="AI117" s="1">
        <v>33300</v>
      </c>
      <c r="AJ117" s="1"/>
      <c r="AK117" s="1"/>
      <c r="AL117" s="1">
        <v>32200</v>
      </c>
      <c r="AM117" s="1">
        <v>28900</v>
      </c>
      <c r="AN117" s="1"/>
      <c r="AO117" s="71">
        <v>32300</v>
      </c>
      <c r="AP117" s="71"/>
      <c r="AR117" s="4">
        <f>IFERROR(VLOOKUP(Table3[[#This Row],[Station '#]], $AU$3:$AV$147,2,FALSE),"")</f>
        <v>32300</v>
      </c>
      <c r="AT117" s="4" t="s">
        <v>733</v>
      </c>
      <c r="AU117" s="4">
        <v>384</v>
      </c>
      <c r="AV117" s="4">
        <v>10000</v>
      </c>
    </row>
    <row r="118" spans="1:48" x14ac:dyDescent="0.3">
      <c r="A118" s="70" t="s">
        <v>87</v>
      </c>
      <c r="B118" s="2" t="s">
        <v>91</v>
      </c>
      <c r="C118" s="1">
        <v>237</v>
      </c>
      <c r="D118" s="2">
        <v>27700</v>
      </c>
      <c r="E118" s="2">
        <v>30600</v>
      </c>
      <c r="F118" s="2">
        <v>33500</v>
      </c>
      <c r="G118" s="2">
        <v>25900</v>
      </c>
      <c r="H118" s="2" t="s">
        <v>7</v>
      </c>
      <c r="I118" s="2">
        <v>30700</v>
      </c>
      <c r="J118" s="2">
        <v>34900</v>
      </c>
      <c r="K118" s="2">
        <v>33400</v>
      </c>
      <c r="L118" s="2">
        <v>36700</v>
      </c>
      <c r="M118" s="2">
        <v>34700</v>
      </c>
      <c r="N118" s="2">
        <v>38700</v>
      </c>
      <c r="O118" s="2">
        <v>32600</v>
      </c>
      <c r="P118" s="2">
        <v>33700</v>
      </c>
      <c r="Q118" s="2">
        <v>30400</v>
      </c>
      <c r="R118" s="1">
        <v>29200</v>
      </c>
      <c r="S118" s="1">
        <v>25700</v>
      </c>
      <c r="T118" s="1">
        <v>31700</v>
      </c>
      <c r="U118" s="1">
        <v>31600</v>
      </c>
      <c r="V118" s="1">
        <v>32600</v>
      </c>
      <c r="W118" s="1">
        <v>36100</v>
      </c>
      <c r="X118" s="1">
        <v>36900</v>
      </c>
      <c r="Y118" s="1">
        <v>36500</v>
      </c>
      <c r="Z118" s="1">
        <v>33200</v>
      </c>
      <c r="AA118" s="1">
        <v>25500</v>
      </c>
      <c r="AB118" s="1">
        <v>29700</v>
      </c>
      <c r="AC118" s="1">
        <v>28700</v>
      </c>
      <c r="AD118" s="1"/>
      <c r="AE118" s="1" t="s">
        <v>9</v>
      </c>
      <c r="AF118" s="1" t="s">
        <v>9</v>
      </c>
      <c r="AG118" s="1">
        <v>26900</v>
      </c>
      <c r="AH118" s="1"/>
      <c r="AI118" s="1"/>
      <c r="AJ118" s="1"/>
      <c r="AK118" s="1"/>
      <c r="AL118" s="1"/>
      <c r="AM118" s="1"/>
      <c r="AN118" s="1"/>
      <c r="AO118" s="71"/>
      <c r="AP118" s="71"/>
      <c r="AR118" s="4" t="str">
        <f>IFERROR(VLOOKUP(Table3[[#This Row],[Station '#]], $AU$3:$AV$147,2,FALSE),"")</f>
        <v/>
      </c>
      <c r="AT118" s="4" t="s">
        <v>738</v>
      </c>
      <c r="AU118" s="4">
        <v>387</v>
      </c>
      <c r="AV118" s="4">
        <v>32500</v>
      </c>
    </row>
    <row r="119" spans="1:48" x14ac:dyDescent="0.3">
      <c r="A119" s="70"/>
      <c r="B119" s="2"/>
      <c r="C119" s="1"/>
      <c r="D119" s="2"/>
      <c r="E119" s="2"/>
      <c r="F119" s="2"/>
      <c r="G119" s="2"/>
      <c r="H119" s="2"/>
      <c r="I119" s="2" t="s">
        <v>9</v>
      </c>
      <c r="J119" s="2" t="s">
        <v>9</v>
      </c>
      <c r="K119" s="2" t="s">
        <v>9</v>
      </c>
      <c r="L119" s="2"/>
      <c r="M119" s="2"/>
      <c r="N119" s="2"/>
      <c r="O119" s="2"/>
      <c r="P119" s="2"/>
      <c r="Q119" s="2"/>
      <c r="R119" s="1"/>
      <c r="S119" s="1" t="s">
        <v>7</v>
      </c>
      <c r="T119" s="1" t="s">
        <v>9</v>
      </c>
      <c r="U119" s="1" t="s">
        <v>7</v>
      </c>
      <c r="V119" s="1" t="s">
        <v>9</v>
      </c>
      <c r="W119" s="1"/>
      <c r="X119" s="1"/>
      <c r="Y119" s="1"/>
      <c r="Z119" s="1"/>
      <c r="AA119" s="1"/>
      <c r="AB119" s="1"/>
      <c r="AC119" s="1"/>
      <c r="AD119" s="1"/>
      <c r="AE119" s="1" t="s">
        <v>9</v>
      </c>
      <c r="AF119" s="1" t="s">
        <v>9</v>
      </c>
      <c r="AG119" s="1"/>
      <c r="AH119" s="1"/>
      <c r="AI119" s="1"/>
      <c r="AJ119" s="1"/>
      <c r="AK119" s="1"/>
      <c r="AL119" s="1"/>
      <c r="AM119" s="1"/>
      <c r="AN119" s="1"/>
      <c r="AO119" s="71"/>
      <c r="AP119" s="71"/>
      <c r="AR119" s="4" t="str">
        <f>IFERROR(VLOOKUP(Table3[[#This Row],[Station '#]], $AU$3:$AV$147,2,FALSE),"")</f>
        <v/>
      </c>
      <c r="AT119" s="4" t="s">
        <v>738</v>
      </c>
      <c r="AU119" s="4">
        <v>388</v>
      </c>
      <c r="AV119" s="4">
        <v>23500</v>
      </c>
    </row>
    <row r="120" spans="1:48" ht="16.5" customHeight="1" x14ac:dyDescent="0.3">
      <c r="A120" s="70" t="s">
        <v>92</v>
      </c>
      <c r="B120" s="2" t="s">
        <v>88</v>
      </c>
      <c r="C120" s="1">
        <v>243</v>
      </c>
      <c r="D120" s="2">
        <v>19100</v>
      </c>
      <c r="E120" s="2">
        <v>21700</v>
      </c>
      <c r="F120" s="2" t="s">
        <v>7</v>
      </c>
      <c r="G120" s="2">
        <v>21100</v>
      </c>
      <c r="H120" s="2">
        <v>18400</v>
      </c>
      <c r="I120" s="2">
        <v>20800</v>
      </c>
      <c r="J120" s="2">
        <v>19800</v>
      </c>
      <c r="K120" s="2">
        <v>17500</v>
      </c>
      <c r="L120" s="2">
        <v>18600</v>
      </c>
      <c r="M120" s="2">
        <v>17200</v>
      </c>
      <c r="N120" s="2">
        <v>18200</v>
      </c>
      <c r="O120" s="2"/>
      <c r="P120" s="2"/>
      <c r="Q120" s="2">
        <v>39900</v>
      </c>
      <c r="R120" s="1">
        <v>46700</v>
      </c>
      <c r="S120" s="1">
        <v>44500</v>
      </c>
      <c r="T120" s="1">
        <v>48900</v>
      </c>
      <c r="U120" s="1">
        <v>51600</v>
      </c>
      <c r="V120" s="1">
        <v>52300</v>
      </c>
      <c r="W120" s="1">
        <v>60000</v>
      </c>
      <c r="X120" s="1">
        <v>63200</v>
      </c>
      <c r="Y120" s="1">
        <v>61400</v>
      </c>
      <c r="Z120" s="1">
        <v>58800</v>
      </c>
      <c r="AA120" s="1">
        <v>57400</v>
      </c>
      <c r="AB120" s="1">
        <v>49300</v>
      </c>
      <c r="AC120" s="1">
        <v>49600</v>
      </c>
      <c r="AD120" s="1"/>
      <c r="AE120" s="1" t="s">
        <v>9</v>
      </c>
      <c r="AF120" s="1" t="s">
        <v>9</v>
      </c>
      <c r="AG120" s="1"/>
      <c r="AH120" s="1"/>
      <c r="AI120" s="1"/>
      <c r="AJ120" s="1"/>
      <c r="AK120" s="1"/>
      <c r="AL120" s="1"/>
      <c r="AM120" s="1"/>
      <c r="AN120" s="1"/>
      <c r="AO120" s="71"/>
      <c r="AP120" s="71"/>
      <c r="AR120" s="4" t="str">
        <f>IFERROR(VLOOKUP(Table3[[#This Row],[Station '#]], $AU$3:$AV$147,2,FALSE),"")</f>
        <v/>
      </c>
      <c r="AT120" s="4" t="s">
        <v>739</v>
      </c>
      <c r="AU120" s="4">
        <v>400</v>
      </c>
      <c r="AV120" s="4">
        <v>9400</v>
      </c>
    </row>
    <row r="121" spans="1:48" ht="15.75" customHeight="1" x14ac:dyDescent="0.3">
      <c r="A121" s="70" t="s">
        <v>92</v>
      </c>
      <c r="B121" s="2" t="s">
        <v>46</v>
      </c>
      <c r="C121" s="72">
        <v>14</v>
      </c>
      <c r="D121" s="2"/>
      <c r="E121" s="2"/>
      <c r="F121" s="2"/>
      <c r="G121" s="2"/>
      <c r="H121" s="2"/>
      <c r="I121" s="2">
        <v>30300</v>
      </c>
      <c r="J121" s="2">
        <v>30000</v>
      </c>
      <c r="K121" s="2">
        <v>29500</v>
      </c>
      <c r="L121" s="2">
        <v>26900</v>
      </c>
      <c r="M121" s="2">
        <v>33200</v>
      </c>
      <c r="N121" s="2">
        <v>30100</v>
      </c>
      <c r="O121" s="2">
        <v>29100</v>
      </c>
      <c r="P121" s="2">
        <v>19500</v>
      </c>
      <c r="Q121" s="2">
        <v>41900</v>
      </c>
      <c r="R121" s="1">
        <v>45400</v>
      </c>
      <c r="S121" s="1">
        <v>47500</v>
      </c>
      <c r="T121" s="1">
        <v>48500</v>
      </c>
      <c r="U121" s="1">
        <v>50900</v>
      </c>
      <c r="V121" s="1">
        <v>53900</v>
      </c>
      <c r="W121" s="1">
        <v>58600</v>
      </c>
      <c r="X121" s="1">
        <v>59800</v>
      </c>
      <c r="Y121" s="1">
        <v>60400</v>
      </c>
      <c r="Z121" s="1">
        <v>57600</v>
      </c>
      <c r="AA121" s="1">
        <v>53800</v>
      </c>
      <c r="AB121" s="1">
        <v>51600</v>
      </c>
      <c r="AC121" s="1">
        <v>51600</v>
      </c>
      <c r="AD121" s="1">
        <v>51500</v>
      </c>
      <c r="AE121" s="1">
        <v>51500</v>
      </c>
      <c r="AF121" s="1">
        <v>52500</v>
      </c>
      <c r="AG121" s="1">
        <v>53100</v>
      </c>
      <c r="AH121" s="1">
        <v>54600</v>
      </c>
      <c r="AI121" s="1">
        <v>55600</v>
      </c>
      <c r="AJ121" s="1">
        <v>55900</v>
      </c>
      <c r="AK121" s="1">
        <f>VLOOKUP(C121,[1]DataDownloadReport_02082019!$A$2:$E$123,5,FALSE)</f>
        <v>56900</v>
      </c>
      <c r="AL121" s="1">
        <v>56500</v>
      </c>
      <c r="AM121" s="1">
        <v>51100</v>
      </c>
      <c r="AN121" s="1">
        <v>57700</v>
      </c>
      <c r="AO121" s="71">
        <v>58300</v>
      </c>
      <c r="AP121" s="71"/>
      <c r="AR121" s="4">
        <f>IFERROR(VLOOKUP(Table3[[#This Row],[Station '#]], $AU$3:$AV$147,2,FALSE),"")</f>
        <v>58300</v>
      </c>
      <c r="AT121" s="4" t="s">
        <v>740</v>
      </c>
      <c r="AU121" s="4">
        <v>406</v>
      </c>
      <c r="AV121" s="4">
        <v>9600</v>
      </c>
    </row>
    <row r="122" spans="1:48" ht="16.5" hidden="1" customHeight="1" x14ac:dyDescent="0.3">
      <c r="A122" s="70" t="s">
        <v>92</v>
      </c>
      <c r="B122" s="2" t="s">
        <v>16</v>
      </c>
      <c r="C122" s="1">
        <v>245</v>
      </c>
      <c r="D122" s="2">
        <v>28100</v>
      </c>
      <c r="E122" s="2">
        <v>31100</v>
      </c>
      <c r="F122" s="2">
        <v>30000</v>
      </c>
      <c r="G122" s="2">
        <v>29600</v>
      </c>
      <c r="H122" s="2">
        <v>30100</v>
      </c>
      <c r="I122" s="2">
        <v>32100</v>
      </c>
      <c r="J122" s="2">
        <v>28600</v>
      </c>
      <c r="K122" s="2">
        <v>28900</v>
      </c>
      <c r="L122" s="2">
        <v>30900</v>
      </c>
      <c r="M122" s="2">
        <v>26000</v>
      </c>
      <c r="N122" s="2">
        <v>29100</v>
      </c>
      <c r="O122" s="2">
        <v>26000</v>
      </c>
      <c r="P122" s="2"/>
      <c r="Q122" s="2">
        <v>33400</v>
      </c>
      <c r="R122" s="1">
        <v>38000</v>
      </c>
      <c r="S122" s="1">
        <v>43400</v>
      </c>
      <c r="T122" s="1">
        <v>46300</v>
      </c>
      <c r="U122" s="1">
        <v>43500</v>
      </c>
      <c r="V122" s="1">
        <v>46100</v>
      </c>
      <c r="W122" s="1">
        <v>52000</v>
      </c>
      <c r="X122" s="1">
        <v>55500</v>
      </c>
      <c r="Y122" s="1">
        <v>53600</v>
      </c>
      <c r="Z122" s="1">
        <v>51000</v>
      </c>
      <c r="AA122" s="1">
        <v>47900</v>
      </c>
      <c r="AB122" s="1">
        <v>48400</v>
      </c>
      <c r="AC122" s="1">
        <v>45300</v>
      </c>
      <c r="AD122" s="1"/>
      <c r="AE122" s="1" t="s">
        <v>9</v>
      </c>
      <c r="AF122" s="1" t="s">
        <v>9</v>
      </c>
      <c r="AG122" s="1"/>
      <c r="AH122" s="1"/>
      <c r="AI122" s="1"/>
      <c r="AJ122" s="1"/>
      <c r="AK122" s="1"/>
      <c r="AL122" s="1"/>
      <c r="AM122" s="1"/>
      <c r="AN122" s="1"/>
      <c r="AO122" s="71"/>
      <c r="AP122" s="71"/>
      <c r="AR122" s="4" t="str">
        <f>IFERROR(VLOOKUP(Table3[[#This Row],[Station '#]], $AU$3:$AV$147,2,FALSE),"")</f>
        <v/>
      </c>
      <c r="AT122" s="4" t="s">
        <v>740</v>
      </c>
      <c r="AU122" s="4">
        <v>412</v>
      </c>
      <c r="AV122" s="4">
        <v>13900</v>
      </c>
    </row>
    <row r="123" spans="1:48" ht="16.5" hidden="1" customHeight="1" x14ac:dyDescent="0.3">
      <c r="A123" s="70" t="s">
        <v>92</v>
      </c>
      <c r="B123" s="2" t="s">
        <v>93</v>
      </c>
      <c r="C123" s="1">
        <v>244</v>
      </c>
      <c r="D123" s="2">
        <v>23100</v>
      </c>
      <c r="E123" s="2">
        <v>29400</v>
      </c>
      <c r="F123" s="2">
        <v>26600</v>
      </c>
      <c r="G123" s="2">
        <v>31800</v>
      </c>
      <c r="H123" s="2">
        <v>34900</v>
      </c>
      <c r="I123" s="2">
        <v>36200</v>
      </c>
      <c r="J123" s="2">
        <v>38900</v>
      </c>
      <c r="K123" s="2">
        <v>33700</v>
      </c>
      <c r="L123" s="2">
        <v>34600</v>
      </c>
      <c r="M123" s="2">
        <v>31700</v>
      </c>
      <c r="N123" s="2">
        <v>30700</v>
      </c>
      <c r="O123" s="2">
        <v>29800</v>
      </c>
      <c r="P123" s="2">
        <v>30100</v>
      </c>
      <c r="Q123" s="2">
        <v>41300</v>
      </c>
      <c r="R123" s="1">
        <v>41900</v>
      </c>
      <c r="S123" s="1">
        <v>48300</v>
      </c>
      <c r="T123" s="1">
        <v>49000</v>
      </c>
      <c r="U123" s="1">
        <v>43600</v>
      </c>
      <c r="V123" s="1">
        <v>53800</v>
      </c>
      <c r="W123" s="1">
        <v>58000</v>
      </c>
      <c r="X123" s="1">
        <v>59900</v>
      </c>
      <c r="Y123" s="1">
        <v>62300</v>
      </c>
      <c r="Z123" s="1">
        <v>59600</v>
      </c>
      <c r="AA123" s="1">
        <v>61800</v>
      </c>
      <c r="AB123" s="1">
        <v>50200</v>
      </c>
      <c r="AC123" s="1">
        <v>46000</v>
      </c>
      <c r="AD123" s="1"/>
      <c r="AE123" s="1" t="s">
        <v>9</v>
      </c>
      <c r="AF123" s="1" t="s">
        <v>9</v>
      </c>
      <c r="AG123" s="1"/>
      <c r="AH123" s="1"/>
      <c r="AI123" s="1"/>
      <c r="AJ123" s="1"/>
      <c r="AK123" s="1"/>
      <c r="AL123" s="1"/>
      <c r="AM123" s="1"/>
      <c r="AN123" s="1"/>
      <c r="AO123" s="71"/>
      <c r="AP123" s="71"/>
      <c r="AR123" s="4" t="str">
        <f>IFERROR(VLOOKUP(Table3[[#This Row],[Station '#]], $AU$3:$AV$147,2,FALSE),"")</f>
        <v/>
      </c>
      <c r="AT123" s="4" t="s">
        <v>740</v>
      </c>
      <c r="AU123" s="4">
        <v>413</v>
      </c>
      <c r="AV123" s="4">
        <v>6400</v>
      </c>
    </row>
    <row r="124" spans="1:48" ht="16.5" hidden="1" customHeight="1" x14ac:dyDescent="0.3">
      <c r="A124" s="70" t="s">
        <v>92</v>
      </c>
      <c r="B124" s="2" t="s">
        <v>94</v>
      </c>
      <c r="C124" s="1">
        <v>240</v>
      </c>
      <c r="D124" s="2">
        <v>22800</v>
      </c>
      <c r="E124" s="2">
        <v>24700</v>
      </c>
      <c r="F124" s="2">
        <v>25900</v>
      </c>
      <c r="G124" s="2">
        <v>28800</v>
      </c>
      <c r="H124" s="2">
        <v>25900</v>
      </c>
      <c r="I124" s="2">
        <v>25500</v>
      </c>
      <c r="J124" s="2">
        <v>27400</v>
      </c>
      <c r="K124" s="2">
        <v>26000</v>
      </c>
      <c r="L124" s="2">
        <v>27900</v>
      </c>
      <c r="M124" s="2">
        <v>25500</v>
      </c>
      <c r="N124" s="2">
        <v>26600</v>
      </c>
      <c r="O124" s="2">
        <v>29300</v>
      </c>
      <c r="P124" s="2">
        <v>29600</v>
      </c>
      <c r="Q124" s="2">
        <v>34800</v>
      </c>
      <c r="R124" s="1">
        <v>38800</v>
      </c>
      <c r="S124" s="1">
        <v>36800</v>
      </c>
      <c r="T124" s="1">
        <v>40300</v>
      </c>
      <c r="U124" s="1">
        <v>40000</v>
      </c>
      <c r="V124" s="1">
        <v>45300</v>
      </c>
      <c r="W124" s="1">
        <v>49600</v>
      </c>
      <c r="X124" s="1">
        <v>53300</v>
      </c>
      <c r="Y124" s="1">
        <v>54200</v>
      </c>
      <c r="Z124" s="1">
        <v>58600</v>
      </c>
      <c r="AA124" s="1">
        <v>48100</v>
      </c>
      <c r="AB124" s="1">
        <v>46000</v>
      </c>
      <c r="AC124" s="1">
        <v>45000</v>
      </c>
      <c r="AD124" s="1"/>
      <c r="AE124" s="1" t="s">
        <v>9</v>
      </c>
      <c r="AF124" s="1" t="s">
        <v>9</v>
      </c>
      <c r="AG124" s="1"/>
      <c r="AH124" s="1"/>
      <c r="AI124" s="1"/>
      <c r="AJ124" s="1"/>
      <c r="AK124" s="1"/>
      <c r="AL124" s="1"/>
      <c r="AM124" s="1"/>
      <c r="AN124" s="1"/>
      <c r="AO124" s="71"/>
      <c r="AP124" s="71"/>
      <c r="AR124" s="4" t="str">
        <f>IFERROR(VLOOKUP(Table3[[#This Row],[Station '#]], $AU$3:$AV$147,2,FALSE),"")</f>
        <v/>
      </c>
      <c r="AT124" s="4" t="s">
        <v>703</v>
      </c>
      <c r="AU124" s="4">
        <v>414</v>
      </c>
      <c r="AV124" s="4">
        <v>15600</v>
      </c>
    </row>
    <row r="125" spans="1:48" ht="15.75" hidden="1" customHeight="1" x14ac:dyDescent="0.3">
      <c r="A125" s="70" t="s">
        <v>92</v>
      </c>
      <c r="B125" s="2" t="s">
        <v>576</v>
      </c>
      <c r="C125" s="1">
        <v>78</v>
      </c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1"/>
      <c r="S125" s="1"/>
      <c r="T125" s="1"/>
      <c r="U125" s="1"/>
      <c r="V125" s="1"/>
      <c r="W125" s="1"/>
      <c r="X125" s="1"/>
      <c r="Y125" s="1"/>
      <c r="Z125" s="1"/>
      <c r="AA125" s="1"/>
      <c r="AB125" s="1"/>
      <c r="AC125" s="1"/>
      <c r="AD125" s="1"/>
      <c r="AE125" s="1"/>
      <c r="AF125" s="1"/>
      <c r="AG125" s="1"/>
      <c r="AH125" s="1">
        <v>56000</v>
      </c>
      <c r="AI125" s="1"/>
      <c r="AJ125" s="1"/>
      <c r="AK125" s="1"/>
      <c r="AL125" s="1"/>
      <c r="AM125" s="1"/>
      <c r="AN125" s="1"/>
      <c r="AO125" s="71">
        <v>52600</v>
      </c>
      <c r="AP125" s="71"/>
      <c r="AR125" s="4">
        <f>IFERROR(VLOOKUP(Table3[[#This Row],[Station '#]], $AU$3:$AV$147,2,FALSE),"")</f>
        <v>52600</v>
      </c>
      <c r="AT125" s="4" t="s">
        <v>741</v>
      </c>
      <c r="AU125" s="4">
        <v>416</v>
      </c>
      <c r="AV125" s="4">
        <v>4000</v>
      </c>
    </row>
    <row r="126" spans="1:48" ht="16.5" hidden="1" customHeight="1" x14ac:dyDescent="0.3">
      <c r="A126" s="70" t="s">
        <v>92</v>
      </c>
      <c r="B126" s="2" t="s">
        <v>95</v>
      </c>
      <c r="C126" s="1">
        <v>241</v>
      </c>
      <c r="D126" s="2"/>
      <c r="E126" s="2">
        <v>24300</v>
      </c>
      <c r="F126" s="2">
        <v>26000</v>
      </c>
      <c r="G126" s="2">
        <v>24100</v>
      </c>
      <c r="H126" s="2">
        <v>29200</v>
      </c>
      <c r="I126" s="2">
        <v>32000</v>
      </c>
      <c r="J126" s="2">
        <v>33600</v>
      </c>
      <c r="K126" s="2">
        <v>32600</v>
      </c>
      <c r="L126" s="2">
        <v>35700</v>
      </c>
      <c r="M126" s="2">
        <v>34600</v>
      </c>
      <c r="N126" s="2">
        <v>34300</v>
      </c>
      <c r="O126" s="2">
        <v>34000</v>
      </c>
      <c r="P126" s="2">
        <v>37800</v>
      </c>
      <c r="Q126" s="2">
        <v>40100</v>
      </c>
      <c r="R126" s="1">
        <v>46000</v>
      </c>
      <c r="S126" s="1">
        <v>43400</v>
      </c>
      <c r="T126" s="1">
        <v>46000</v>
      </c>
      <c r="U126" s="1">
        <v>46500</v>
      </c>
      <c r="V126" s="1">
        <v>54200</v>
      </c>
      <c r="W126" s="1">
        <v>60500</v>
      </c>
      <c r="X126" s="1">
        <v>62000</v>
      </c>
      <c r="Y126" s="1">
        <v>66700</v>
      </c>
      <c r="Z126" s="1">
        <v>64600</v>
      </c>
      <c r="AA126" s="1">
        <v>53400</v>
      </c>
      <c r="AB126" s="1">
        <v>52300</v>
      </c>
      <c r="AC126" s="1">
        <v>55800</v>
      </c>
      <c r="AD126" s="1"/>
      <c r="AE126" s="1" t="s">
        <v>9</v>
      </c>
      <c r="AF126" s="1" t="s">
        <v>9</v>
      </c>
      <c r="AG126" s="1"/>
      <c r="AH126" s="1"/>
      <c r="AI126" s="1"/>
      <c r="AJ126" s="1"/>
      <c r="AK126" s="1"/>
      <c r="AL126" s="1"/>
      <c r="AM126" s="1"/>
      <c r="AN126" s="1"/>
      <c r="AO126" s="71"/>
      <c r="AP126" s="71"/>
      <c r="AR126" s="4" t="str">
        <f>IFERROR(VLOOKUP(Table3[[#This Row],[Station '#]], $AU$3:$AV$147,2,FALSE),"")</f>
        <v/>
      </c>
      <c r="AT126" s="4" t="s">
        <v>742</v>
      </c>
      <c r="AU126" s="4">
        <v>443</v>
      </c>
      <c r="AV126" s="4">
        <v>9600</v>
      </c>
    </row>
    <row r="127" spans="1:48" ht="16.5" hidden="1" customHeight="1" x14ac:dyDescent="0.3">
      <c r="A127" s="70" t="s">
        <v>92</v>
      </c>
      <c r="B127" s="2" t="s">
        <v>18</v>
      </c>
      <c r="C127" s="1">
        <v>242</v>
      </c>
      <c r="D127" s="2">
        <v>21300</v>
      </c>
      <c r="E127" s="2">
        <v>19400</v>
      </c>
      <c r="F127" s="2">
        <v>20600</v>
      </c>
      <c r="G127" s="2">
        <v>23100</v>
      </c>
      <c r="H127" s="2">
        <v>25700</v>
      </c>
      <c r="I127" s="2">
        <v>29200</v>
      </c>
      <c r="J127" s="2">
        <v>29800</v>
      </c>
      <c r="K127" s="2">
        <v>31600</v>
      </c>
      <c r="L127" s="2">
        <v>36300</v>
      </c>
      <c r="M127" s="2">
        <v>32900</v>
      </c>
      <c r="N127" s="2">
        <v>32700</v>
      </c>
      <c r="O127" s="2">
        <v>33600</v>
      </c>
      <c r="P127" s="2">
        <v>35100</v>
      </c>
      <c r="Q127" s="2">
        <v>38800</v>
      </c>
      <c r="R127" s="1">
        <v>46600</v>
      </c>
      <c r="S127" s="1">
        <v>46400</v>
      </c>
      <c r="T127" s="1">
        <v>44200</v>
      </c>
      <c r="U127" s="1">
        <v>47500</v>
      </c>
      <c r="V127" s="1">
        <v>55400</v>
      </c>
      <c r="W127" s="1">
        <v>59000</v>
      </c>
      <c r="X127" s="1">
        <v>65700</v>
      </c>
      <c r="Y127" s="1">
        <v>71500</v>
      </c>
      <c r="Z127" s="1">
        <v>70500</v>
      </c>
      <c r="AA127" s="1">
        <v>64500</v>
      </c>
      <c r="AB127" s="1">
        <v>61100</v>
      </c>
      <c r="AC127" s="1">
        <v>61600</v>
      </c>
      <c r="AD127" s="1"/>
      <c r="AE127" s="1" t="s">
        <v>9</v>
      </c>
      <c r="AF127" s="1" t="s">
        <v>9</v>
      </c>
      <c r="AG127" s="1"/>
      <c r="AH127" s="1"/>
      <c r="AI127" s="1"/>
      <c r="AJ127" s="1"/>
      <c r="AK127" s="1"/>
      <c r="AL127" s="1"/>
      <c r="AM127" s="1"/>
      <c r="AN127" s="1"/>
      <c r="AO127" s="71"/>
      <c r="AP127" s="71"/>
      <c r="AR127" s="4" t="str">
        <f>IFERROR(VLOOKUP(Table3[[#This Row],[Station '#]], $AU$3:$AV$147,2,FALSE),"")</f>
        <v/>
      </c>
      <c r="AT127" s="4" t="s">
        <v>743</v>
      </c>
      <c r="AU127" s="4">
        <v>451</v>
      </c>
      <c r="AV127" s="4">
        <v>11600</v>
      </c>
    </row>
    <row r="128" spans="1:48" x14ac:dyDescent="0.3">
      <c r="A128" s="70" t="s">
        <v>92</v>
      </c>
      <c r="B128" s="2" t="s">
        <v>450</v>
      </c>
      <c r="C128" s="1">
        <v>91</v>
      </c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1"/>
      <c r="S128" s="1"/>
      <c r="T128" s="1"/>
      <c r="U128" s="1"/>
      <c r="V128" s="1"/>
      <c r="W128" s="1"/>
      <c r="X128" s="1"/>
      <c r="Y128" s="1"/>
      <c r="Z128" s="1"/>
      <c r="AA128" s="1"/>
      <c r="AB128" s="1"/>
      <c r="AC128" s="1"/>
      <c r="AD128" s="1"/>
      <c r="AE128" s="1"/>
      <c r="AF128" s="1"/>
      <c r="AG128" s="1"/>
      <c r="AH128" s="1">
        <v>45100</v>
      </c>
      <c r="AI128" s="1">
        <v>45500</v>
      </c>
      <c r="AJ128" s="1"/>
      <c r="AK128" s="1"/>
      <c r="AL128" s="1">
        <v>48300</v>
      </c>
      <c r="AM128" s="1">
        <v>53400</v>
      </c>
      <c r="AN128" s="1"/>
      <c r="AO128" s="71">
        <v>58300</v>
      </c>
      <c r="AP128" s="71"/>
      <c r="AR128" s="4">
        <f>IFERROR(VLOOKUP(Table3[[#This Row],[Station '#]], $AU$3:$AV$147,2,FALSE),"")</f>
        <v>58300</v>
      </c>
      <c r="AT128" s="4" t="s">
        <v>744</v>
      </c>
      <c r="AU128" s="4">
        <v>467</v>
      </c>
      <c r="AV128" s="4">
        <v>9700</v>
      </c>
    </row>
    <row r="129" spans="1:48" x14ac:dyDescent="0.3">
      <c r="A129" s="70" t="s">
        <v>92</v>
      </c>
      <c r="B129" s="2" t="s">
        <v>96</v>
      </c>
      <c r="C129" s="1">
        <v>246</v>
      </c>
      <c r="D129" s="2"/>
      <c r="E129" s="2" t="s">
        <v>7</v>
      </c>
      <c r="F129" s="2" t="s">
        <v>7</v>
      </c>
      <c r="G129" s="2"/>
      <c r="H129" s="2"/>
      <c r="I129" s="2" t="s">
        <v>7</v>
      </c>
      <c r="J129" s="2">
        <v>15900</v>
      </c>
      <c r="K129" s="2">
        <v>13800</v>
      </c>
      <c r="L129" s="2">
        <v>14200</v>
      </c>
      <c r="M129" s="2">
        <v>14000</v>
      </c>
      <c r="N129" s="2">
        <v>15800</v>
      </c>
      <c r="O129" s="2">
        <v>16300</v>
      </c>
      <c r="P129" s="2">
        <v>16100</v>
      </c>
      <c r="Q129" s="2">
        <v>15900</v>
      </c>
      <c r="R129" s="1">
        <v>19800</v>
      </c>
      <c r="S129" s="1">
        <v>19800</v>
      </c>
      <c r="T129" s="1">
        <v>21700</v>
      </c>
      <c r="U129" s="1">
        <v>21700</v>
      </c>
      <c r="V129" s="1">
        <v>25000</v>
      </c>
      <c r="W129" s="1">
        <v>30700</v>
      </c>
      <c r="X129" s="1">
        <v>34900</v>
      </c>
      <c r="Y129" s="1">
        <v>35400</v>
      </c>
      <c r="Z129" s="1">
        <v>39500</v>
      </c>
      <c r="AA129" s="1">
        <v>31700</v>
      </c>
      <c r="AB129" s="1">
        <v>35300</v>
      </c>
      <c r="AC129" s="1"/>
      <c r="AD129" s="1"/>
      <c r="AE129" s="1" t="s">
        <v>9</v>
      </c>
      <c r="AF129" s="1">
        <v>35400</v>
      </c>
      <c r="AG129" s="1">
        <v>39500</v>
      </c>
      <c r="AH129" s="1">
        <v>41500</v>
      </c>
      <c r="AI129" s="1"/>
      <c r="AJ129" s="1">
        <v>43000</v>
      </c>
      <c r="AK129" s="1"/>
      <c r="AL129" s="77"/>
      <c r="AM129" s="1"/>
      <c r="AN129" s="1">
        <v>44500</v>
      </c>
      <c r="AO129" s="71"/>
      <c r="AP129" s="71"/>
      <c r="AR129" s="4" t="str">
        <f>IFERROR(VLOOKUP(Table3[[#This Row],[Station '#]], $AU$3:$AV$147,2,FALSE),"")</f>
        <v/>
      </c>
      <c r="AT129" s="4" t="s">
        <v>745</v>
      </c>
      <c r="AU129" s="4">
        <v>469</v>
      </c>
      <c r="AV129" s="4">
        <v>15100</v>
      </c>
    </row>
    <row r="130" spans="1:48" x14ac:dyDescent="0.3">
      <c r="A130" s="70" t="s">
        <v>92</v>
      </c>
      <c r="B130" s="2" t="s">
        <v>111</v>
      </c>
      <c r="C130" s="1">
        <v>1606</v>
      </c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1"/>
      <c r="S130" s="1"/>
      <c r="T130" s="1"/>
      <c r="U130" s="1"/>
      <c r="V130" s="1"/>
      <c r="W130" s="1"/>
      <c r="X130" s="1"/>
      <c r="Y130" s="1"/>
      <c r="Z130" s="1"/>
      <c r="AA130" s="1"/>
      <c r="AB130" s="1"/>
      <c r="AC130" s="1"/>
      <c r="AD130" s="1"/>
      <c r="AE130" s="1"/>
      <c r="AF130" s="1"/>
      <c r="AG130" s="1"/>
      <c r="AH130" s="1"/>
      <c r="AI130" s="1"/>
      <c r="AJ130" s="1"/>
      <c r="AK130" s="1"/>
      <c r="AL130" s="148"/>
      <c r="AM130" s="1"/>
      <c r="AN130" s="1"/>
      <c r="AO130" s="71">
        <v>57000</v>
      </c>
      <c r="AP130" s="71"/>
      <c r="AT130" s="4" t="s">
        <v>746</v>
      </c>
      <c r="AU130" s="4">
        <v>470</v>
      </c>
      <c r="AV130" s="4">
        <v>10400</v>
      </c>
    </row>
    <row r="131" spans="1:48" hidden="1" x14ac:dyDescent="0.3">
      <c r="A131" s="70"/>
      <c r="B131" s="2"/>
      <c r="C131" s="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1"/>
      <c r="S131" s="1" t="s">
        <v>7</v>
      </c>
      <c r="T131" s="1" t="s">
        <v>9</v>
      </c>
      <c r="U131" s="1" t="s">
        <v>7</v>
      </c>
      <c r="V131" s="1" t="s">
        <v>9</v>
      </c>
      <c r="W131" s="1"/>
      <c r="X131" s="1"/>
      <c r="Y131" s="1"/>
      <c r="Z131" s="1"/>
      <c r="AA131" s="1"/>
      <c r="AB131" s="1"/>
      <c r="AC131" s="1"/>
      <c r="AD131" s="1"/>
      <c r="AE131" s="1" t="s">
        <v>9</v>
      </c>
      <c r="AF131" s="1" t="s">
        <v>9</v>
      </c>
      <c r="AG131" s="1"/>
      <c r="AH131" s="1"/>
      <c r="AI131" s="1"/>
      <c r="AJ131" s="1"/>
      <c r="AK131" s="1"/>
      <c r="AL131" s="1"/>
      <c r="AM131" s="1"/>
      <c r="AN131" s="1"/>
      <c r="AO131" s="71"/>
      <c r="AP131" s="71"/>
      <c r="AR131" s="4" t="str">
        <f>IFERROR(VLOOKUP(Table3[[#This Row],[Station '#]], $AU$3:$AV$147,2,FALSE),"")</f>
        <v/>
      </c>
    </row>
    <row r="132" spans="1:48" ht="16.5" hidden="1" customHeight="1" x14ac:dyDescent="0.3">
      <c r="A132" s="70" t="s">
        <v>97</v>
      </c>
      <c r="B132" s="2" t="s">
        <v>62</v>
      </c>
      <c r="C132" s="1">
        <v>508</v>
      </c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>
        <v>500</v>
      </c>
      <c r="Q132" s="2">
        <v>700</v>
      </c>
      <c r="R132" s="1">
        <v>500</v>
      </c>
      <c r="S132" s="1">
        <v>400</v>
      </c>
      <c r="T132" s="1">
        <v>300</v>
      </c>
      <c r="U132" s="1">
        <v>1000</v>
      </c>
      <c r="V132" s="1">
        <v>500</v>
      </c>
      <c r="W132" s="1">
        <v>600</v>
      </c>
      <c r="X132" s="1">
        <v>600</v>
      </c>
      <c r="Y132" s="1">
        <v>900</v>
      </c>
      <c r="Z132" s="1">
        <v>500</v>
      </c>
      <c r="AA132" s="1">
        <v>600</v>
      </c>
      <c r="AB132" s="1">
        <v>500</v>
      </c>
      <c r="AC132" s="1"/>
      <c r="AD132" s="1"/>
      <c r="AE132" s="1" t="s">
        <v>9</v>
      </c>
      <c r="AF132" s="1" t="s">
        <v>9</v>
      </c>
      <c r="AG132" s="1"/>
      <c r="AH132" s="1"/>
      <c r="AI132" s="1"/>
      <c r="AJ132" s="1"/>
      <c r="AK132" s="1"/>
      <c r="AL132" s="1"/>
      <c r="AM132" s="1"/>
      <c r="AN132" s="1"/>
      <c r="AO132" s="71"/>
      <c r="AP132" s="71"/>
      <c r="AR132" s="4" t="str">
        <f>IFERROR(VLOOKUP(Table3[[#This Row],[Station '#]], $AU$3:$AV$147,2,FALSE),"")</f>
        <v/>
      </c>
      <c r="AT132" s="4" t="s">
        <v>747</v>
      </c>
      <c r="AU132" s="4">
        <v>471</v>
      </c>
      <c r="AV132" s="4">
        <v>16200</v>
      </c>
    </row>
    <row r="133" spans="1:48" ht="16.5" customHeight="1" x14ac:dyDescent="0.3">
      <c r="A133" s="70"/>
      <c r="B133" s="2"/>
      <c r="C133" s="1"/>
      <c r="D133" s="2"/>
      <c r="E133" s="2"/>
      <c r="F133" s="2"/>
      <c r="G133" s="2"/>
      <c r="H133" s="2"/>
      <c r="I133" s="2" t="s">
        <v>9</v>
      </c>
      <c r="J133" s="2" t="s">
        <v>9</v>
      </c>
      <c r="K133" s="2" t="s">
        <v>9</v>
      </c>
      <c r="L133" s="2"/>
      <c r="M133" s="2"/>
      <c r="N133" s="2"/>
      <c r="O133" s="2"/>
      <c r="P133" s="2"/>
      <c r="Q133" s="2"/>
      <c r="R133" s="1"/>
      <c r="S133" s="1" t="s">
        <v>7</v>
      </c>
      <c r="T133" s="1" t="s">
        <v>9</v>
      </c>
      <c r="U133" s="1" t="s">
        <v>7</v>
      </c>
      <c r="V133" s="1" t="s">
        <v>9</v>
      </c>
      <c r="W133" s="1"/>
      <c r="X133" s="1"/>
      <c r="Y133" s="1"/>
      <c r="Z133" s="1"/>
      <c r="AA133" s="1"/>
      <c r="AB133" s="1"/>
      <c r="AC133" s="1"/>
      <c r="AD133" s="1"/>
      <c r="AE133" s="1" t="s">
        <v>9</v>
      </c>
      <c r="AF133" s="1" t="s">
        <v>9</v>
      </c>
      <c r="AG133" s="1"/>
      <c r="AH133" s="1"/>
      <c r="AI133" s="1"/>
      <c r="AJ133" s="1"/>
      <c r="AK133" s="1"/>
      <c r="AL133" s="1"/>
      <c r="AM133" s="1"/>
      <c r="AN133" s="1"/>
      <c r="AO133" s="71"/>
      <c r="AP133" s="71"/>
      <c r="AR133" s="4" t="str">
        <f>IFERROR(VLOOKUP(Table3[[#This Row],[Station '#]], $AU$3:$AV$147,2,FALSE),"")</f>
        <v/>
      </c>
      <c r="AT133" s="4" t="s">
        <v>748</v>
      </c>
      <c r="AU133" s="4">
        <v>486</v>
      </c>
      <c r="AV133" s="4">
        <v>7100</v>
      </c>
    </row>
    <row r="134" spans="1:48" x14ac:dyDescent="0.3">
      <c r="A134" s="70" t="s">
        <v>98</v>
      </c>
      <c r="B134" s="2" t="s">
        <v>16</v>
      </c>
      <c r="C134" s="1">
        <v>247</v>
      </c>
      <c r="D134" s="2">
        <v>2900</v>
      </c>
      <c r="E134" s="2">
        <v>3300</v>
      </c>
      <c r="F134" s="2">
        <v>4700</v>
      </c>
      <c r="G134" s="2">
        <v>5600</v>
      </c>
      <c r="H134" s="2">
        <v>6400</v>
      </c>
      <c r="I134" s="2">
        <v>6100</v>
      </c>
      <c r="J134" s="2">
        <v>5800</v>
      </c>
      <c r="K134" s="2">
        <v>5400</v>
      </c>
      <c r="L134" s="2">
        <v>6600</v>
      </c>
      <c r="M134" s="2">
        <v>6400</v>
      </c>
      <c r="N134" s="2">
        <v>7200</v>
      </c>
      <c r="O134" s="2">
        <v>7000</v>
      </c>
      <c r="P134" s="2">
        <v>8300</v>
      </c>
      <c r="Q134" s="2">
        <v>7800</v>
      </c>
      <c r="R134" s="1">
        <v>13200</v>
      </c>
      <c r="S134" s="1">
        <v>14700</v>
      </c>
      <c r="T134" s="1">
        <v>16900</v>
      </c>
      <c r="U134" s="1">
        <v>15800</v>
      </c>
      <c r="V134" s="1">
        <v>15000</v>
      </c>
      <c r="W134" s="1">
        <v>13200</v>
      </c>
      <c r="X134" s="1">
        <v>13900</v>
      </c>
      <c r="Y134" s="1">
        <v>17700</v>
      </c>
      <c r="Z134" s="1">
        <v>19200</v>
      </c>
      <c r="AA134" s="1">
        <v>15400</v>
      </c>
      <c r="AB134" s="1">
        <v>13800</v>
      </c>
      <c r="AC134" s="1">
        <v>13700</v>
      </c>
      <c r="AD134" s="1">
        <v>18600</v>
      </c>
      <c r="AE134" s="1" t="s">
        <v>9</v>
      </c>
      <c r="AF134" s="1">
        <v>14300</v>
      </c>
      <c r="AG134" s="1"/>
      <c r="AH134" s="1">
        <v>16600</v>
      </c>
      <c r="AI134" s="1"/>
      <c r="AJ134" s="1">
        <v>17000</v>
      </c>
      <c r="AK134" s="1"/>
      <c r="AL134" s="1">
        <v>20000</v>
      </c>
      <c r="AM134" s="1"/>
      <c r="AN134" s="1">
        <v>20800</v>
      </c>
      <c r="AO134" s="71"/>
      <c r="AP134" s="71"/>
      <c r="AR134" s="4" t="str">
        <f>IFERROR(VLOOKUP(Table3[[#This Row],[Station '#]], $AU$3:$AV$147,2,FALSE),"")</f>
        <v/>
      </c>
      <c r="AT134" s="4" t="s">
        <v>749</v>
      </c>
      <c r="AU134" s="4">
        <v>501</v>
      </c>
      <c r="AV134" s="4">
        <v>8300</v>
      </c>
    </row>
    <row r="135" spans="1:48" ht="16.5" customHeight="1" x14ac:dyDescent="0.3">
      <c r="A135" s="70" t="s">
        <v>98</v>
      </c>
      <c r="B135" s="2" t="s">
        <v>416</v>
      </c>
      <c r="C135" s="1">
        <v>260</v>
      </c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1"/>
      <c r="S135" s="1"/>
      <c r="T135" s="1"/>
      <c r="U135" s="1"/>
      <c r="V135" s="1"/>
      <c r="W135" s="1"/>
      <c r="X135" s="1"/>
      <c r="Y135" s="1"/>
      <c r="Z135" s="1"/>
      <c r="AA135" s="1"/>
      <c r="AB135" s="1"/>
      <c r="AC135" s="1">
        <v>16900</v>
      </c>
      <c r="AD135" s="1"/>
      <c r="AE135" s="1" t="s">
        <v>9</v>
      </c>
      <c r="AF135" s="1" t="s">
        <v>9</v>
      </c>
      <c r="AG135" s="1"/>
      <c r="AH135" s="1"/>
      <c r="AI135" s="1"/>
      <c r="AJ135" s="1"/>
      <c r="AK135" s="1"/>
      <c r="AL135" s="1"/>
      <c r="AM135" s="1"/>
      <c r="AN135" s="1"/>
      <c r="AO135" s="71"/>
      <c r="AP135" s="71"/>
      <c r="AR135" s="4" t="str">
        <f>IFERROR(VLOOKUP(Table3[[#This Row],[Station '#]], $AU$3:$AV$147,2,FALSE),"")</f>
        <v/>
      </c>
      <c r="AT135" s="4" t="s">
        <v>732</v>
      </c>
      <c r="AU135" s="4">
        <v>506</v>
      </c>
      <c r="AV135" s="4">
        <v>7200</v>
      </c>
    </row>
    <row r="136" spans="1:48" hidden="1" x14ac:dyDescent="0.3">
      <c r="A136" s="70" t="s">
        <v>98</v>
      </c>
      <c r="B136" s="2" t="s">
        <v>18</v>
      </c>
      <c r="C136" s="72">
        <v>15</v>
      </c>
      <c r="D136" s="2"/>
      <c r="E136" s="2"/>
      <c r="F136" s="2"/>
      <c r="G136" s="2"/>
      <c r="H136" s="2"/>
      <c r="I136" s="2">
        <v>4400</v>
      </c>
      <c r="J136" s="2">
        <v>4400</v>
      </c>
      <c r="K136" s="2">
        <v>4500</v>
      </c>
      <c r="L136" s="2">
        <v>4400</v>
      </c>
      <c r="M136" s="2">
        <v>5700</v>
      </c>
      <c r="N136" s="2">
        <v>6600</v>
      </c>
      <c r="O136" s="2">
        <v>7500</v>
      </c>
      <c r="P136" s="2">
        <v>8300</v>
      </c>
      <c r="Q136" s="2">
        <v>10800</v>
      </c>
      <c r="R136" s="1">
        <v>14100</v>
      </c>
      <c r="S136" s="1">
        <v>15200</v>
      </c>
      <c r="T136" s="1">
        <v>18600</v>
      </c>
      <c r="U136" s="1">
        <v>21800</v>
      </c>
      <c r="V136" s="1">
        <v>25000</v>
      </c>
      <c r="W136" s="1">
        <v>26100</v>
      </c>
      <c r="X136" s="1">
        <v>29400</v>
      </c>
      <c r="Y136" s="1"/>
      <c r="Z136" s="1"/>
      <c r="AA136" s="1">
        <v>32700</v>
      </c>
      <c r="AB136" s="1">
        <v>27300</v>
      </c>
      <c r="AC136" s="1">
        <v>23600</v>
      </c>
      <c r="AD136" s="1">
        <v>27200</v>
      </c>
      <c r="AE136" s="1">
        <v>29500</v>
      </c>
      <c r="AF136" s="1">
        <v>28800</v>
      </c>
      <c r="AG136" s="1">
        <v>30600</v>
      </c>
      <c r="AH136" s="1">
        <v>31600</v>
      </c>
      <c r="AI136" s="1">
        <v>33400</v>
      </c>
      <c r="AJ136" s="1">
        <v>34200</v>
      </c>
      <c r="AK136" s="1">
        <f>VLOOKUP(C136,[1]DataDownloadReport_02082019!$A$2:$E$123,5,FALSE)</f>
        <v>36500</v>
      </c>
      <c r="AL136" s="1">
        <v>39500</v>
      </c>
      <c r="AM136" s="1"/>
      <c r="AN136" s="1"/>
      <c r="AO136" s="71">
        <v>31200</v>
      </c>
      <c r="AP136" s="71"/>
      <c r="AR136" s="4">
        <f>IFERROR(VLOOKUP(Table3[[#This Row],[Station '#]], $AU$3:$AV$147,2,FALSE),"")</f>
        <v>31200</v>
      </c>
      <c r="AT136" s="4" t="s">
        <v>750</v>
      </c>
      <c r="AU136" s="4">
        <v>509</v>
      </c>
      <c r="AV136" s="4">
        <v>3200</v>
      </c>
    </row>
    <row r="137" spans="1:48" x14ac:dyDescent="0.3">
      <c r="A137" s="70" t="s">
        <v>98</v>
      </c>
      <c r="B137" s="2" t="s">
        <v>99</v>
      </c>
      <c r="C137" s="1"/>
      <c r="D137" s="2"/>
      <c r="E137" s="2" t="s">
        <v>7</v>
      </c>
      <c r="F137" s="2" t="s">
        <v>7</v>
      </c>
      <c r="G137" s="2"/>
      <c r="H137" s="2"/>
      <c r="I137" s="2">
        <v>1700</v>
      </c>
      <c r="J137" s="2">
        <v>1300</v>
      </c>
      <c r="K137" s="2">
        <v>1300</v>
      </c>
      <c r="L137" s="2">
        <v>2100</v>
      </c>
      <c r="M137" s="2">
        <v>2000</v>
      </c>
      <c r="N137" s="2">
        <v>2300</v>
      </c>
      <c r="O137" s="2">
        <v>2100</v>
      </c>
      <c r="P137" s="2">
        <v>3100</v>
      </c>
      <c r="Q137" s="2">
        <v>3500</v>
      </c>
      <c r="R137" s="1">
        <v>4900</v>
      </c>
      <c r="S137" s="1">
        <v>5400</v>
      </c>
      <c r="T137" s="1">
        <v>7700</v>
      </c>
      <c r="U137" s="1">
        <v>7400</v>
      </c>
      <c r="V137" s="1">
        <v>15000</v>
      </c>
      <c r="W137" s="1">
        <v>13300</v>
      </c>
      <c r="X137" s="1">
        <v>10100</v>
      </c>
      <c r="Y137" s="1">
        <v>13500</v>
      </c>
      <c r="Z137" s="1">
        <v>14900</v>
      </c>
      <c r="AA137" s="1">
        <v>12900</v>
      </c>
      <c r="AB137" s="1">
        <v>10900</v>
      </c>
      <c r="AC137" s="1">
        <v>10400</v>
      </c>
      <c r="AD137" s="1"/>
      <c r="AE137" s="1" t="s">
        <v>9</v>
      </c>
      <c r="AF137" s="1">
        <v>13000</v>
      </c>
      <c r="AG137" s="1"/>
      <c r="AH137" s="1"/>
      <c r="AI137" s="1"/>
      <c r="AJ137" s="1"/>
      <c r="AK137" s="1"/>
      <c r="AL137" s="1"/>
      <c r="AM137" s="1"/>
      <c r="AN137" s="1"/>
      <c r="AO137" s="71"/>
      <c r="AP137" s="71"/>
      <c r="AR137" s="4" t="str">
        <f>IFERROR(VLOOKUP(Table3[[#This Row],[Station '#]], $AU$3:$AV$147,2,FALSE),"")</f>
        <v/>
      </c>
      <c r="AT137" s="4" t="s">
        <v>751</v>
      </c>
      <c r="AU137" s="4">
        <v>511</v>
      </c>
      <c r="AV137" s="4">
        <v>21700</v>
      </c>
    </row>
    <row r="138" spans="1:48" x14ac:dyDescent="0.3">
      <c r="A138" s="70" t="s">
        <v>98</v>
      </c>
      <c r="B138" s="2" t="s">
        <v>216</v>
      </c>
      <c r="C138" s="72">
        <v>70</v>
      </c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1"/>
      <c r="S138" s="1"/>
      <c r="T138" s="1"/>
      <c r="U138" s="1"/>
      <c r="V138" s="1"/>
      <c r="W138" s="1"/>
      <c r="X138" s="1"/>
      <c r="Y138" s="1"/>
      <c r="Z138" s="1"/>
      <c r="AA138" s="1"/>
      <c r="AB138" s="1"/>
      <c r="AC138" s="1"/>
      <c r="AD138" s="1"/>
      <c r="AE138" s="1"/>
      <c r="AF138" s="1">
        <v>21900</v>
      </c>
      <c r="AG138" s="1">
        <v>21900</v>
      </c>
      <c r="AH138" s="1">
        <v>22000</v>
      </c>
      <c r="AI138" s="1">
        <v>22200</v>
      </c>
      <c r="AJ138" s="1">
        <v>22000</v>
      </c>
      <c r="AK138" s="1">
        <f>VLOOKUP(C138,[1]DataDownloadReport_02082019!$A$2:$E$123,5,FALSE)</f>
        <v>22900</v>
      </c>
      <c r="AL138" s="1">
        <v>20300</v>
      </c>
      <c r="AM138" s="1">
        <v>16900</v>
      </c>
      <c r="AN138" s="1">
        <v>17600</v>
      </c>
      <c r="AO138" s="71"/>
      <c r="AP138" s="71"/>
      <c r="AR138" s="4" t="str">
        <f>IFERROR(VLOOKUP(Table3[[#This Row],[Station '#]], $AU$3:$AV$147,2,FALSE),"")</f>
        <v/>
      </c>
      <c r="AT138" s="4" t="s">
        <v>752</v>
      </c>
      <c r="AU138" s="4">
        <v>518</v>
      </c>
      <c r="AV138" s="4">
        <v>7100</v>
      </c>
    </row>
    <row r="139" spans="1:48" x14ac:dyDescent="0.3">
      <c r="A139" s="70" t="s">
        <v>98</v>
      </c>
      <c r="B139" s="2" t="s">
        <v>20</v>
      </c>
      <c r="C139" s="1">
        <v>249</v>
      </c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1"/>
      <c r="S139" s="1"/>
      <c r="T139" s="1"/>
      <c r="U139" s="1"/>
      <c r="V139" s="1"/>
      <c r="W139" s="1"/>
      <c r="X139" s="1"/>
      <c r="Y139" s="1"/>
      <c r="Z139" s="1"/>
      <c r="AA139" s="1"/>
      <c r="AB139" s="1"/>
      <c r="AC139" s="1"/>
      <c r="AD139" s="1"/>
      <c r="AE139" s="1"/>
      <c r="AF139" s="1"/>
      <c r="AG139" s="1"/>
      <c r="AH139" s="1">
        <v>15600</v>
      </c>
      <c r="AI139" s="1"/>
      <c r="AJ139" s="1">
        <v>18900</v>
      </c>
      <c r="AK139" s="1"/>
      <c r="AL139" s="1">
        <v>20900</v>
      </c>
      <c r="AM139" s="1"/>
      <c r="AN139" s="1"/>
      <c r="AO139" s="71"/>
      <c r="AP139" s="71"/>
      <c r="AR139" s="4" t="str">
        <f>IFERROR(VLOOKUP(Table3[[#This Row],[Station '#]], $AU$3:$AV$147,2,FALSE),"")</f>
        <v/>
      </c>
      <c r="AT139" s="4" t="s">
        <v>737</v>
      </c>
      <c r="AU139" s="4">
        <v>521</v>
      </c>
      <c r="AV139" s="4">
        <v>5700</v>
      </c>
    </row>
    <row r="140" spans="1:48" hidden="1" x14ac:dyDescent="0.3">
      <c r="A140" s="70" t="s">
        <v>98</v>
      </c>
      <c r="B140" s="2" t="s">
        <v>100</v>
      </c>
      <c r="C140" s="1">
        <v>248</v>
      </c>
      <c r="D140" s="2"/>
      <c r="E140" s="2"/>
      <c r="F140" s="2"/>
      <c r="G140" s="2"/>
      <c r="H140" s="2"/>
      <c r="I140" s="2">
        <v>700</v>
      </c>
      <c r="J140" s="2">
        <v>600</v>
      </c>
      <c r="K140" s="2">
        <v>650</v>
      </c>
      <c r="L140" s="2">
        <v>800</v>
      </c>
      <c r="M140" s="2">
        <v>1300</v>
      </c>
      <c r="N140" s="2">
        <v>1100</v>
      </c>
      <c r="O140" s="2">
        <v>900</v>
      </c>
      <c r="P140" s="2"/>
      <c r="Q140" s="2"/>
      <c r="R140" s="1"/>
      <c r="S140" s="1" t="s">
        <v>7</v>
      </c>
      <c r="T140" s="1" t="s">
        <v>9</v>
      </c>
      <c r="U140" s="1" t="s">
        <v>7</v>
      </c>
      <c r="V140" s="1" t="s">
        <v>9</v>
      </c>
      <c r="W140" s="1"/>
      <c r="X140" s="1"/>
      <c r="Y140" s="1"/>
      <c r="Z140" s="1"/>
      <c r="AA140" s="1"/>
      <c r="AB140" s="1"/>
      <c r="AC140" s="1"/>
      <c r="AD140" s="1"/>
      <c r="AE140" s="1" t="s">
        <v>9</v>
      </c>
      <c r="AF140" s="1">
        <v>3800</v>
      </c>
      <c r="AG140" s="1"/>
      <c r="AH140" s="1"/>
      <c r="AI140" s="1"/>
      <c r="AJ140" s="1"/>
      <c r="AK140" s="1"/>
      <c r="AL140" s="1"/>
      <c r="AM140" s="1"/>
      <c r="AN140" s="1"/>
      <c r="AO140" s="71"/>
      <c r="AP140" s="71"/>
      <c r="AR140" s="4" t="str">
        <f>IFERROR(VLOOKUP(Table3[[#This Row],[Station '#]], $AU$3:$AV$147,2,FALSE),"")</f>
        <v/>
      </c>
      <c r="AT140" s="4" t="s">
        <v>753</v>
      </c>
      <c r="AU140" s="4">
        <v>522</v>
      </c>
      <c r="AV140" s="4">
        <v>49100</v>
      </c>
    </row>
    <row r="141" spans="1:48" x14ac:dyDescent="0.3">
      <c r="A141" s="70" t="s">
        <v>98</v>
      </c>
      <c r="B141" s="2" t="s">
        <v>101</v>
      </c>
      <c r="C141" s="1">
        <v>250</v>
      </c>
      <c r="D141" s="2"/>
      <c r="E141" s="2"/>
      <c r="F141" s="2"/>
      <c r="G141" s="2"/>
      <c r="H141" s="2"/>
      <c r="I141" s="2">
        <v>550</v>
      </c>
      <c r="J141" s="2">
        <v>550</v>
      </c>
      <c r="K141" s="2">
        <v>550</v>
      </c>
      <c r="L141" s="2">
        <v>500</v>
      </c>
      <c r="M141" s="2">
        <v>850</v>
      </c>
      <c r="N141" s="2">
        <v>850</v>
      </c>
      <c r="O141" s="2">
        <v>1000</v>
      </c>
      <c r="P141" s="2">
        <v>1300</v>
      </c>
      <c r="Q141" s="2">
        <v>1200</v>
      </c>
      <c r="R141" s="1">
        <v>1600</v>
      </c>
      <c r="S141" s="1">
        <v>2000</v>
      </c>
      <c r="T141" s="1">
        <v>2400</v>
      </c>
      <c r="U141" s="1">
        <v>2900</v>
      </c>
      <c r="V141" s="1">
        <v>3600</v>
      </c>
      <c r="W141" s="1">
        <v>4200</v>
      </c>
      <c r="X141" s="1">
        <v>3900</v>
      </c>
      <c r="Y141" s="1">
        <v>4600</v>
      </c>
      <c r="Z141" s="1">
        <v>4500</v>
      </c>
      <c r="AA141" s="1">
        <v>3700</v>
      </c>
      <c r="AB141" s="1">
        <v>2900</v>
      </c>
      <c r="AC141" s="1">
        <v>2900</v>
      </c>
      <c r="AD141" s="1"/>
      <c r="AE141" s="1" t="s">
        <v>9</v>
      </c>
      <c r="AF141" s="1" t="s">
        <v>9</v>
      </c>
      <c r="AG141" s="1">
        <v>3100</v>
      </c>
      <c r="AH141" s="1"/>
      <c r="AI141" s="1">
        <v>4400</v>
      </c>
      <c r="AJ141" s="1"/>
      <c r="AK141" s="1">
        <f>VLOOKUP(C141,[1]DataDownloadReport_02082019!$A$2:$E$123,5,FALSE)</f>
        <v>6700</v>
      </c>
      <c r="AL141" s="1"/>
      <c r="AM141" s="1"/>
      <c r="AN141" s="1"/>
      <c r="AO141" s="71">
        <v>11000</v>
      </c>
      <c r="AP141" s="71"/>
      <c r="AR141" s="4">
        <f>IFERROR(VLOOKUP(Table3[[#This Row],[Station '#]], $AU$3:$AV$147,2,FALSE),"")</f>
        <v>11000</v>
      </c>
      <c r="AT141" s="4" t="s">
        <v>753</v>
      </c>
      <c r="AU141" s="4">
        <v>523</v>
      </c>
      <c r="AV141" s="4">
        <v>37600</v>
      </c>
    </row>
    <row r="142" spans="1:48" ht="16.5" customHeight="1" x14ac:dyDescent="0.3">
      <c r="A142" s="70"/>
      <c r="B142" s="2"/>
      <c r="C142" s="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1"/>
      <c r="S142" s="1" t="s">
        <v>7</v>
      </c>
      <c r="T142" s="1" t="s">
        <v>9</v>
      </c>
      <c r="U142" s="1" t="s">
        <v>7</v>
      </c>
      <c r="V142" s="1" t="s">
        <v>9</v>
      </c>
      <c r="W142" s="1"/>
      <c r="X142" s="1"/>
      <c r="Y142" s="1"/>
      <c r="Z142" s="1"/>
      <c r="AA142" s="1"/>
      <c r="AB142" s="1"/>
      <c r="AC142" s="1"/>
      <c r="AD142" s="1"/>
      <c r="AE142" s="1" t="s">
        <v>9</v>
      </c>
      <c r="AF142" s="1" t="s">
        <v>9</v>
      </c>
      <c r="AG142" s="1"/>
      <c r="AH142" s="1"/>
      <c r="AI142" s="1"/>
      <c r="AJ142" s="1"/>
      <c r="AK142" s="1"/>
      <c r="AL142" s="1"/>
      <c r="AM142" s="1"/>
      <c r="AN142" s="1"/>
      <c r="AO142" s="71"/>
      <c r="AP142" s="71"/>
      <c r="AR142" s="4" t="str">
        <f>IFERROR(VLOOKUP(Table3[[#This Row],[Station '#]], $AU$3:$AV$147,2,FALSE),"")</f>
        <v/>
      </c>
      <c r="AT142" s="4" t="s">
        <v>754</v>
      </c>
      <c r="AU142" s="4">
        <v>524</v>
      </c>
      <c r="AV142" s="4">
        <v>41900</v>
      </c>
    </row>
    <row r="143" spans="1:48" ht="16.5" hidden="1" customHeight="1" x14ac:dyDescent="0.3">
      <c r="A143" s="70" t="s">
        <v>102</v>
      </c>
      <c r="B143" s="2" t="s">
        <v>48</v>
      </c>
      <c r="C143" s="1">
        <v>614</v>
      </c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1"/>
      <c r="S143" s="1">
        <v>2600</v>
      </c>
      <c r="T143" s="1">
        <v>2400</v>
      </c>
      <c r="U143" s="1">
        <v>2300</v>
      </c>
      <c r="V143" s="1">
        <v>2700</v>
      </c>
      <c r="W143" s="1">
        <v>2600</v>
      </c>
      <c r="X143" s="1"/>
      <c r="Y143" s="1">
        <v>2400</v>
      </c>
      <c r="Z143" s="1">
        <v>2700</v>
      </c>
      <c r="AA143" s="1">
        <v>2200</v>
      </c>
      <c r="AB143" s="1">
        <v>1700</v>
      </c>
      <c r="AC143" s="1"/>
      <c r="AD143" s="1"/>
      <c r="AE143" s="1" t="s">
        <v>9</v>
      </c>
      <c r="AF143" s="1" t="s">
        <v>9</v>
      </c>
      <c r="AG143" s="1"/>
      <c r="AH143" s="1"/>
      <c r="AI143" s="1"/>
      <c r="AJ143" s="1"/>
      <c r="AK143" s="1"/>
      <c r="AL143" s="1"/>
      <c r="AM143" s="1"/>
      <c r="AN143" s="1"/>
      <c r="AO143" s="71"/>
      <c r="AP143" s="71"/>
      <c r="AR143" s="4" t="str">
        <f>IFERROR(VLOOKUP(Table3[[#This Row],[Station '#]], $AU$3:$AV$147,2,FALSE),"")</f>
        <v/>
      </c>
      <c r="AT143" s="4" t="s">
        <v>703</v>
      </c>
      <c r="AU143" s="4">
        <v>525</v>
      </c>
      <c r="AV143" s="4">
        <v>24400</v>
      </c>
    </row>
    <row r="144" spans="1:48" hidden="1" x14ac:dyDescent="0.3">
      <c r="A144" s="70"/>
      <c r="B144" s="2"/>
      <c r="C144" s="1"/>
      <c r="D144" s="2"/>
      <c r="E144" s="2"/>
      <c r="F144" s="2"/>
      <c r="G144" s="2"/>
      <c r="H144" s="2"/>
      <c r="I144" s="2" t="s">
        <v>9</v>
      </c>
      <c r="J144" s="2" t="s">
        <v>9</v>
      </c>
      <c r="K144" s="2" t="s">
        <v>9</v>
      </c>
      <c r="L144" s="2"/>
      <c r="M144" s="2"/>
      <c r="N144" s="2"/>
      <c r="O144" s="2"/>
      <c r="P144" s="2"/>
      <c r="Q144" s="2"/>
      <c r="R144" s="1"/>
      <c r="S144" s="1" t="s">
        <v>7</v>
      </c>
      <c r="T144" s="1" t="s">
        <v>9</v>
      </c>
      <c r="U144" s="1" t="s">
        <v>7</v>
      </c>
      <c r="V144" s="1" t="s">
        <v>9</v>
      </c>
      <c r="W144" s="1"/>
      <c r="X144" s="1"/>
      <c r="Y144" s="1"/>
      <c r="Z144" s="1"/>
      <c r="AA144" s="1"/>
      <c r="AB144" s="1"/>
      <c r="AC144" s="1"/>
      <c r="AD144" s="1"/>
      <c r="AE144" s="1" t="s">
        <v>9</v>
      </c>
      <c r="AF144" s="1" t="s">
        <v>9</v>
      </c>
      <c r="AG144" s="1"/>
      <c r="AH144" s="1"/>
      <c r="AI144" s="1"/>
      <c r="AJ144" s="1"/>
      <c r="AK144" s="1"/>
      <c r="AL144" s="1"/>
      <c r="AM144" s="1"/>
      <c r="AN144" s="1"/>
      <c r="AO144" s="71"/>
      <c r="AP144" s="71"/>
      <c r="AR144" s="4" t="str">
        <f>IFERROR(VLOOKUP(Table3[[#This Row],[Station '#]], $AU$3:$AV$147,2,FALSE),"")</f>
        <v/>
      </c>
      <c r="AT144" s="4" t="s">
        <v>755</v>
      </c>
      <c r="AU144" s="4">
        <v>1606</v>
      </c>
      <c r="AV144" s="4">
        <v>57000</v>
      </c>
    </row>
    <row r="145" spans="1:48" x14ac:dyDescent="0.3">
      <c r="A145" s="70" t="s">
        <v>103</v>
      </c>
      <c r="B145" s="2" t="s">
        <v>16</v>
      </c>
      <c r="C145" s="1">
        <v>254</v>
      </c>
      <c r="D145" s="2"/>
      <c r="E145" s="2"/>
      <c r="F145" s="2"/>
      <c r="G145" s="2"/>
      <c r="H145" s="2"/>
      <c r="I145" s="2">
        <v>10100</v>
      </c>
      <c r="J145" s="2">
        <v>10800</v>
      </c>
      <c r="K145" s="2">
        <v>11700</v>
      </c>
      <c r="L145" s="2">
        <v>14500</v>
      </c>
      <c r="M145" s="2">
        <v>11600</v>
      </c>
      <c r="N145" s="2">
        <v>12700</v>
      </c>
      <c r="O145" s="2">
        <v>13900</v>
      </c>
      <c r="P145" s="2">
        <v>14900</v>
      </c>
      <c r="Q145" s="2">
        <v>12500</v>
      </c>
      <c r="R145" s="1">
        <v>13100</v>
      </c>
      <c r="S145" s="1">
        <v>13500</v>
      </c>
      <c r="T145" s="1">
        <v>12200</v>
      </c>
      <c r="U145" s="1">
        <v>13200</v>
      </c>
      <c r="V145" s="1">
        <v>12200</v>
      </c>
      <c r="W145" s="1">
        <v>13200</v>
      </c>
      <c r="X145" s="1">
        <v>13400</v>
      </c>
      <c r="Y145" s="1">
        <v>13500</v>
      </c>
      <c r="Z145" s="1">
        <v>12700</v>
      </c>
      <c r="AA145" s="1">
        <v>10800</v>
      </c>
      <c r="AB145" s="1">
        <v>9700</v>
      </c>
      <c r="AC145" s="1">
        <v>10100</v>
      </c>
      <c r="AD145" s="1"/>
      <c r="AE145" s="1" t="s">
        <v>9</v>
      </c>
      <c r="AF145" s="1">
        <v>8600</v>
      </c>
      <c r="AG145" s="1">
        <v>11200</v>
      </c>
      <c r="AH145" s="1"/>
      <c r="AI145" s="1">
        <v>12300</v>
      </c>
      <c r="AJ145" s="1"/>
      <c r="AK145" s="1">
        <f>VLOOKUP(C145,[1]DataDownloadReport_02082019!$A$2:$E$123,5,FALSE)</f>
        <v>12100</v>
      </c>
      <c r="AL145" s="1"/>
      <c r="AM145" s="1">
        <v>8200</v>
      </c>
      <c r="AN145" s="1"/>
      <c r="AO145" s="71">
        <v>12000</v>
      </c>
      <c r="AP145" s="71"/>
      <c r="AR145" s="4">
        <f>IFERROR(VLOOKUP(Table3[[#This Row],[Station '#]], $AU$3:$AV$147,2,FALSE),"")</f>
        <v>12000</v>
      </c>
      <c r="AT145" s="4" t="s">
        <v>69</v>
      </c>
      <c r="AU145" s="4">
        <v>2112</v>
      </c>
      <c r="AV145" s="4">
        <v>44600</v>
      </c>
    </row>
    <row r="146" spans="1:48" ht="22.15" hidden="1" customHeight="1" x14ac:dyDescent="0.3">
      <c r="A146" s="70" t="s">
        <v>103</v>
      </c>
      <c r="B146" s="2" t="s">
        <v>104</v>
      </c>
      <c r="C146" s="1"/>
      <c r="D146" s="2"/>
      <c r="E146" s="2"/>
      <c r="F146" s="2"/>
      <c r="G146" s="2"/>
      <c r="H146" s="2"/>
      <c r="I146" s="2">
        <v>8400</v>
      </c>
      <c r="J146" s="2">
        <v>11100</v>
      </c>
      <c r="K146" s="2">
        <v>11700</v>
      </c>
      <c r="L146" s="2">
        <v>13700</v>
      </c>
      <c r="M146" s="2">
        <v>12500</v>
      </c>
      <c r="N146" s="2">
        <v>13600</v>
      </c>
      <c r="O146" s="2"/>
      <c r="P146" s="2"/>
      <c r="Q146" s="2"/>
      <c r="R146" s="1"/>
      <c r="S146" s="1" t="s">
        <v>7</v>
      </c>
      <c r="T146" s="1" t="s">
        <v>9</v>
      </c>
      <c r="U146" s="1" t="s">
        <v>7</v>
      </c>
      <c r="V146" s="1" t="s">
        <v>9</v>
      </c>
      <c r="W146" s="1"/>
      <c r="X146" s="1"/>
      <c r="Y146" s="1"/>
      <c r="Z146" s="1"/>
      <c r="AA146" s="1"/>
      <c r="AB146" s="1"/>
      <c r="AC146" s="1"/>
      <c r="AD146" s="1"/>
      <c r="AE146" s="1"/>
      <c r="AF146" s="1"/>
      <c r="AG146" s="1"/>
      <c r="AH146" s="1"/>
      <c r="AI146" s="1"/>
      <c r="AJ146" s="1"/>
      <c r="AK146" s="1"/>
      <c r="AL146" s="1" t="e">
        <v>#N/A</v>
      </c>
      <c r="AM146" s="1" t="e">
        <v>#N/A</v>
      </c>
      <c r="AN146" s="1"/>
      <c r="AO146" s="71"/>
      <c r="AP146" s="71"/>
      <c r="AR146" s="4" t="str">
        <f>IFERROR(VLOOKUP(Table3[[#This Row],[Station '#]], $AU$3:$AV$147,2,FALSE),"")</f>
        <v/>
      </c>
      <c r="AT146" s="4" t="s">
        <v>756</v>
      </c>
      <c r="AU146" s="4">
        <v>3809</v>
      </c>
      <c r="AV146" s="4">
        <v>27600</v>
      </c>
    </row>
    <row r="147" spans="1:48" x14ac:dyDescent="0.3">
      <c r="A147" s="70" t="s">
        <v>103</v>
      </c>
      <c r="B147" s="2" t="s">
        <v>94</v>
      </c>
      <c r="C147" s="1">
        <v>255</v>
      </c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1"/>
      <c r="S147" s="1"/>
      <c r="T147" s="1"/>
      <c r="U147" s="1"/>
      <c r="V147" s="1">
        <v>6200</v>
      </c>
      <c r="W147" s="1">
        <v>4600</v>
      </c>
      <c r="X147" s="1">
        <v>4600</v>
      </c>
      <c r="Y147" s="1">
        <v>5800</v>
      </c>
      <c r="Z147" s="1">
        <v>4900</v>
      </c>
      <c r="AA147" s="1">
        <v>4000</v>
      </c>
      <c r="AB147" s="1">
        <v>4500</v>
      </c>
      <c r="AC147" s="1">
        <v>5200</v>
      </c>
      <c r="AD147" s="1"/>
      <c r="AE147" s="1" t="s">
        <v>9</v>
      </c>
      <c r="AF147" s="1" t="s">
        <v>9</v>
      </c>
      <c r="AG147" s="1">
        <v>6100</v>
      </c>
      <c r="AH147" s="1"/>
      <c r="AI147" s="1">
        <v>6400</v>
      </c>
      <c r="AJ147" s="1"/>
      <c r="AK147" s="1">
        <f>VLOOKUP(C147,[1]DataDownloadReport_02082019!$A$2:$E$123,5,FALSE)</f>
        <v>7900</v>
      </c>
      <c r="AL147" s="1"/>
      <c r="AM147" s="1">
        <v>5500</v>
      </c>
      <c r="AN147" s="1"/>
      <c r="AO147" s="71">
        <v>8700</v>
      </c>
      <c r="AP147" s="71"/>
      <c r="AR147" s="4">
        <f>IFERROR(VLOOKUP(Table3[[#This Row],[Station '#]], $AU$3:$AV$147,2,FALSE),"")</f>
        <v>8700</v>
      </c>
      <c r="AT147" s="4" t="s">
        <v>757</v>
      </c>
      <c r="AU147" s="4">
        <v>6104</v>
      </c>
      <c r="AV147" s="4">
        <v>27500</v>
      </c>
    </row>
    <row r="148" spans="1:48" ht="15.75" customHeight="1" x14ac:dyDescent="0.3">
      <c r="A148" s="70"/>
      <c r="B148" s="2"/>
      <c r="C148" s="1"/>
      <c r="D148" s="2"/>
      <c r="E148" s="2"/>
      <c r="F148" s="2"/>
      <c r="G148" s="2"/>
      <c r="H148" s="2"/>
      <c r="I148" s="2" t="s">
        <v>9</v>
      </c>
      <c r="J148" s="2" t="s">
        <v>9</v>
      </c>
      <c r="K148" s="2" t="s">
        <v>9</v>
      </c>
      <c r="L148" s="2"/>
      <c r="M148" s="2"/>
      <c r="N148" s="2"/>
      <c r="O148" s="2"/>
      <c r="P148" s="2"/>
      <c r="Q148" s="2"/>
      <c r="R148" s="1"/>
      <c r="S148" s="1" t="s">
        <v>7</v>
      </c>
      <c r="T148" s="1" t="s">
        <v>9</v>
      </c>
      <c r="U148" s="1" t="s">
        <v>7</v>
      </c>
      <c r="V148" s="1" t="s">
        <v>9</v>
      </c>
      <c r="W148" s="1"/>
      <c r="X148" s="1"/>
      <c r="Y148" s="1"/>
      <c r="Z148" s="1"/>
      <c r="AA148" s="1"/>
      <c r="AB148" s="1"/>
      <c r="AC148" s="1"/>
      <c r="AD148" s="1"/>
      <c r="AE148" s="1" t="s">
        <v>9</v>
      </c>
      <c r="AF148" s="1" t="s">
        <v>9</v>
      </c>
      <c r="AG148" s="1"/>
      <c r="AH148" s="1"/>
      <c r="AI148" s="1"/>
      <c r="AJ148" s="1"/>
      <c r="AK148" s="1"/>
      <c r="AL148" s="1"/>
      <c r="AM148" s="1"/>
      <c r="AN148" s="1"/>
      <c r="AO148" s="71"/>
      <c r="AP148" s="71"/>
      <c r="AR148" s="4" t="str">
        <f>IFERROR(VLOOKUP(Table3[[#This Row],[Station '#]], $AU$3:$AV$147,2,FALSE),"")</f>
        <v/>
      </c>
    </row>
    <row r="149" spans="1:48" ht="16.5" hidden="1" customHeight="1" x14ac:dyDescent="0.3">
      <c r="A149" s="70" t="s">
        <v>105</v>
      </c>
      <c r="B149" s="2" t="s">
        <v>106</v>
      </c>
      <c r="C149" s="1">
        <v>505</v>
      </c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>
        <v>1800</v>
      </c>
      <c r="Q149" s="2">
        <v>1800</v>
      </c>
      <c r="R149" s="1">
        <v>1900</v>
      </c>
      <c r="S149" s="1">
        <v>1900</v>
      </c>
      <c r="T149" s="1" t="s">
        <v>22</v>
      </c>
      <c r="U149" s="1">
        <v>2400</v>
      </c>
      <c r="V149" s="1">
        <v>2400</v>
      </c>
      <c r="W149" s="1"/>
      <c r="X149" s="1"/>
      <c r="Y149" s="1">
        <v>3300</v>
      </c>
      <c r="Z149" s="1">
        <v>3900</v>
      </c>
      <c r="AA149" s="1">
        <v>3300</v>
      </c>
      <c r="AB149" s="1">
        <v>2900</v>
      </c>
      <c r="AC149" s="1">
        <v>3000</v>
      </c>
      <c r="AD149" s="1"/>
      <c r="AE149" s="1" t="s">
        <v>9</v>
      </c>
      <c r="AF149" s="1" t="s">
        <v>9</v>
      </c>
      <c r="AG149" s="1"/>
      <c r="AH149" s="1"/>
      <c r="AI149" s="1"/>
      <c r="AJ149" s="1"/>
      <c r="AK149" s="1"/>
      <c r="AL149" s="1"/>
      <c r="AM149" s="1"/>
      <c r="AN149" s="1"/>
      <c r="AO149" s="71"/>
      <c r="AP149" s="71"/>
      <c r="AR149" s="4" t="str">
        <f>IFERROR(VLOOKUP(Table3[[#This Row],[Station '#]], $AU$3:$AV$147,2,FALSE),"")</f>
        <v/>
      </c>
    </row>
    <row r="150" spans="1:48" ht="16.5" hidden="1" customHeight="1" x14ac:dyDescent="0.3">
      <c r="A150" s="70"/>
      <c r="B150" s="2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1"/>
      <c r="S150" s="1" t="s">
        <v>7</v>
      </c>
      <c r="T150" s="1" t="s">
        <v>9</v>
      </c>
      <c r="U150" s="1" t="s">
        <v>7</v>
      </c>
      <c r="V150" s="1" t="s">
        <v>9</v>
      </c>
      <c r="W150" s="1"/>
      <c r="X150" s="1"/>
      <c r="Y150" s="1"/>
      <c r="Z150" s="1"/>
      <c r="AA150" s="1"/>
      <c r="AB150" s="1"/>
      <c r="AC150" s="1"/>
      <c r="AD150" s="1"/>
      <c r="AE150" s="1" t="s">
        <v>9</v>
      </c>
      <c r="AF150" s="1" t="s">
        <v>9</v>
      </c>
      <c r="AG150" s="1"/>
      <c r="AH150" s="1"/>
      <c r="AI150" s="1"/>
      <c r="AJ150" s="1"/>
      <c r="AK150" s="1"/>
      <c r="AL150" s="1"/>
      <c r="AM150" s="1"/>
      <c r="AN150" s="1"/>
      <c r="AO150" s="71"/>
      <c r="AP150" s="71"/>
      <c r="AR150" s="4" t="str">
        <f>IFERROR(VLOOKUP(Table3[[#This Row],[Station '#]], $AU$3:$AV$147,2,FALSE),"")</f>
        <v/>
      </c>
    </row>
    <row r="151" spans="1:48" ht="16.5" hidden="1" customHeight="1" x14ac:dyDescent="0.3">
      <c r="A151" s="70" t="s">
        <v>107</v>
      </c>
      <c r="B151" s="2" t="s">
        <v>108</v>
      </c>
      <c r="C151" s="1">
        <v>256</v>
      </c>
      <c r="D151" s="2">
        <v>10000</v>
      </c>
      <c r="E151" s="2">
        <v>9800</v>
      </c>
      <c r="F151" s="2">
        <v>12200</v>
      </c>
      <c r="G151" s="2">
        <v>11200</v>
      </c>
      <c r="H151" s="2">
        <v>13500</v>
      </c>
      <c r="I151" s="2">
        <v>11900</v>
      </c>
      <c r="J151" s="2">
        <v>8800</v>
      </c>
      <c r="K151" s="2">
        <v>12200</v>
      </c>
      <c r="L151" s="2">
        <v>14100</v>
      </c>
      <c r="M151" s="2">
        <v>12900</v>
      </c>
      <c r="N151" s="2">
        <v>13000</v>
      </c>
      <c r="O151" s="2">
        <v>11600</v>
      </c>
      <c r="P151" s="2">
        <v>14300</v>
      </c>
      <c r="Q151" s="2">
        <v>13900</v>
      </c>
      <c r="R151" s="1">
        <v>13800</v>
      </c>
      <c r="S151" s="1">
        <v>12800</v>
      </c>
      <c r="T151" s="1">
        <v>14600</v>
      </c>
      <c r="U151" s="1">
        <v>16800</v>
      </c>
      <c r="V151" s="1">
        <v>17200</v>
      </c>
      <c r="W151" s="1">
        <v>19000</v>
      </c>
      <c r="X151" s="1">
        <v>21900</v>
      </c>
      <c r="Y151" s="1">
        <v>22500</v>
      </c>
      <c r="Z151" s="1">
        <v>21600</v>
      </c>
      <c r="AA151" s="1">
        <v>19300</v>
      </c>
      <c r="AB151" s="1">
        <v>17000</v>
      </c>
      <c r="AC151" s="1">
        <v>19700</v>
      </c>
      <c r="AD151" s="1"/>
      <c r="AE151" s="1" t="s">
        <v>9</v>
      </c>
      <c r="AF151" s="1" t="s">
        <v>9</v>
      </c>
      <c r="AG151" s="1"/>
      <c r="AH151" s="1"/>
      <c r="AI151" s="1"/>
      <c r="AJ151" s="1"/>
      <c r="AK151" s="1"/>
      <c r="AL151" s="1"/>
      <c r="AM151" s="1"/>
      <c r="AN151" s="1"/>
      <c r="AO151" s="71"/>
      <c r="AP151" s="71"/>
      <c r="AR151" s="4" t="str">
        <f>IFERROR(VLOOKUP(Table3[[#This Row],[Station '#]], $AU$3:$AV$147,2,FALSE),"")</f>
        <v/>
      </c>
    </row>
    <row r="152" spans="1:48" ht="16.5" hidden="1" customHeight="1" x14ac:dyDescent="0.3">
      <c r="A152" s="70" t="s">
        <v>107</v>
      </c>
      <c r="B152" s="2" t="s">
        <v>109</v>
      </c>
      <c r="C152" s="1">
        <v>257</v>
      </c>
      <c r="D152" s="2"/>
      <c r="E152" s="2"/>
      <c r="F152" s="2"/>
      <c r="G152" s="2">
        <v>13100</v>
      </c>
      <c r="H152" s="2">
        <v>16800</v>
      </c>
      <c r="I152" s="2">
        <v>15600</v>
      </c>
      <c r="J152" s="2">
        <v>11700</v>
      </c>
      <c r="K152" s="2">
        <v>14800</v>
      </c>
      <c r="L152" s="2">
        <v>17900</v>
      </c>
      <c r="M152" s="2">
        <v>16600</v>
      </c>
      <c r="N152" s="2">
        <v>18700</v>
      </c>
      <c r="O152" s="2">
        <v>17800</v>
      </c>
      <c r="P152" s="2">
        <v>18700</v>
      </c>
      <c r="Q152" s="2">
        <v>19900</v>
      </c>
      <c r="R152" s="1">
        <v>20400</v>
      </c>
      <c r="S152" s="1">
        <v>19000</v>
      </c>
      <c r="T152" s="1">
        <v>18500</v>
      </c>
      <c r="U152" s="1">
        <v>22900</v>
      </c>
      <c r="V152" s="1">
        <v>22100</v>
      </c>
      <c r="W152" s="1">
        <v>23800</v>
      </c>
      <c r="X152" s="1">
        <v>27600</v>
      </c>
      <c r="Y152" s="1">
        <v>26400</v>
      </c>
      <c r="Z152" s="1">
        <v>29100</v>
      </c>
      <c r="AA152" s="1">
        <v>24800</v>
      </c>
      <c r="AB152" s="1">
        <v>21500</v>
      </c>
      <c r="AC152" s="1">
        <v>25500</v>
      </c>
      <c r="AD152" s="1"/>
      <c r="AE152" s="1" t="s">
        <v>9</v>
      </c>
      <c r="AF152" s="1" t="s">
        <v>9</v>
      </c>
      <c r="AG152" s="1"/>
      <c r="AH152" s="1"/>
      <c r="AI152" s="1"/>
      <c r="AJ152" s="1"/>
      <c r="AK152" s="1"/>
      <c r="AL152" s="1"/>
      <c r="AM152" s="1"/>
      <c r="AN152" s="1"/>
      <c r="AO152" s="71"/>
      <c r="AP152" s="71"/>
      <c r="AR152" s="4" t="str">
        <f>IFERROR(VLOOKUP(Table3[[#This Row],[Station '#]], $AU$3:$AV$147,2,FALSE),"")</f>
        <v/>
      </c>
    </row>
    <row r="153" spans="1:48" x14ac:dyDescent="0.3">
      <c r="A153" s="70" t="s">
        <v>107</v>
      </c>
      <c r="B153" s="2" t="s">
        <v>109</v>
      </c>
      <c r="C153" s="72">
        <v>81</v>
      </c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1"/>
      <c r="S153" s="1"/>
      <c r="T153" s="1"/>
      <c r="U153" s="1"/>
      <c r="V153" s="1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>
        <v>20300</v>
      </c>
      <c r="AI153" s="1">
        <v>22300</v>
      </c>
      <c r="AJ153" s="1">
        <v>22300</v>
      </c>
      <c r="AK153" s="1"/>
      <c r="AL153" s="1">
        <v>20900</v>
      </c>
      <c r="AM153" s="1">
        <v>18200</v>
      </c>
      <c r="AN153" s="1">
        <v>20000</v>
      </c>
      <c r="AO153" s="71">
        <v>20500</v>
      </c>
      <c r="AP153" s="71"/>
      <c r="AR153" s="4">
        <f>IFERROR(VLOOKUP(Table3[[#This Row],[Station '#]], $AU$3:$AV$147,2,FALSE),"")</f>
        <v>20500</v>
      </c>
    </row>
    <row r="154" spans="1:48" x14ac:dyDescent="0.3">
      <c r="A154" s="70" t="s">
        <v>107</v>
      </c>
      <c r="B154" s="2" t="s">
        <v>426</v>
      </c>
      <c r="C154" s="72">
        <v>73</v>
      </c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1"/>
      <c r="S154" s="1"/>
      <c r="T154" s="1"/>
      <c r="U154" s="1"/>
      <c r="V154" s="1"/>
      <c r="W154" s="1"/>
      <c r="X154" s="1"/>
      <c r="Y154" s="1"/>
      <c r="Z154" s="1"/>
      <c r="AA154" s="1"/>
      <c r="AB154" s="1"/>
      <c r="AC154" s="1"/>
      <c r="AD154" s="1"/>
      <c r="AE154" s="1"/>
      <c r="AF154" s="1">
        <v>29400</v>
      </c>
      <c r="AG154" s="1">
        <v>24700</v>
      </c>
      <c r="AH154" s="1">
        <v>25800</v>
      </c>
      <c r="AI154" s="1">
        <v>24200</v>
      </c>
      <c r="AJ154" s="1">
        <v>27100</v>
      </c>
      <c r="AK154" s="1">
        <f>VLOOKUP(C154,[1]DataDownloadReport_02082019!$A$2:$E$123,5,FALSE)</f>
        <v>27200</v>
      </c>
      <c r="AL154" s="1">
        <v>27100</v>
      </c>
      <c r="AM154" s="1">
        <v>22600</v>
      </c>
      <c r="AN154" s="1">
        <v>25400</v>
      </c>
      <c r="AO154" s="71">
        <v>26100</v>
      </c>
      <c r="AP154" s="71"/>
      <c r="AR154" s="4">
        <f>IFERROR(VLOOKUP(Table3[[#This Row],[Station '#]], $AU$3:$AV$147,2,FALSE),"")</f>
        <v>26100</v>
      </c>
    </row>
    <row r="155" spans="1:48" x14ac:dyDescent="0.3">
      <c r="A155" s="70" t="s">
        <v>107</v>
      </c>
      <c r="B155" s="2" t="s">
        <v>90</v>
      </c>
      <c r="C155" s="1">
        <v>259</v>
      </c>
      <c r="D155" s="2">
        <v>12200</v>
      </c>
      <c r="E155" s="2">
        <v>18000</v>
      </c>
      <c r="F155" s="2">
        <v>18100</v>
      </c>
      <c r="G155" s="2">
        <v>19700</v>
      </c>
      <c r="H155" s="2">
        <v>21700</v>
      </c>
      <c r="I155" s="2">
        <v>20700</v>
      </c>
      <c r="J155" s="2">
        <v>20700</v>
      </c>
      <c r="K155" s="2">
        <v>20600</v>
      </c>
      <c r="L155" s="2">
        <v>25100</v>
      </c>
      <c r="M155" s="2">
        <v>24200</v>
      </c>
      <c r="N155" s="2">
        <v>24400</v>
      </c>
      <c r="O155" s="2">
        <v>25300</v>
      </c>
      <c r="P155" s="2">
        <v>25600</v>
      </c>
      <c r="Q155" s="2">
        <v>26400</v>
      </c>
      <c r="R155" s="1">
        <v>25400</v>
      </c>
      <c r="S155" s="1">
        <v>23400</v>
      </c>
      <c r="T155" s="1">
        <v>25500</v>
      </c>
      <c r="U155" s="1">
        <v>28400</v>
      </c>
      <c r="V155" s="1">
        <v>25700</v>
      </c>
      <c r="W155" s="1">
        <v>30900</v>
      </c>
      <c r="X155" s="1">
        <v>34300</v>
      </c>
      <c r="Y155" s="1">
        <v>34200</v>
      </c>
      <c r="Z155" s="1">
        <v>34600</v>
      </c>
      <c r="AA155" s="1">
        <v>28800</v>
      </c>
      <c r="AB155" s="1">
        <v>36300</v>
      </c>
      <c r="AC155" s="1">
        <v>30400</v>
      </c>
      <c r="AD155" s="1">
        <v>28700</v>
      </c>
      <c r="AE155" s="1">
        <v>27900</v>
      </c>
      <c r="AF155" s="1">
        <v>27800</v>
      </c>
      <c r="AG155" s="1"/>
      <c r="AH155" s="1"/>
      <c r="AI155" s="1"/>
      <c r="AJ155" s="1">
        <v>27700</v>
      </c>
      <c r="AK155" s="1"/>
      <c r="AL155" s="1">
        <v>29000</v>
      </c>
      <c r="AM155" s="1"/>
      <c r="AN155" s="1">
        <v>28900</v>
      </c>
      <c r="AO155" s="71"/>
      <c r="AP155" s="71"/>
      <c r="AR155" s="4" t="str">
        <f>IFERROR(VLOOKUP(Table3[[#This Row],[Station '#]], $AU$3:$AV$147,2,FALSE),"")</f>
        <v/>
      </c>
    </row>
    <row r="156" spans="1:48" x14ac:dyDescent="0.3">
      <c r="A156" s="70" t="s">
        <v>107</v>
      </c>
      <c r="B156" s="2" t="s">
        <v>451</v>
      </c>
      <c r="C156" s="72">
        <v>82</v>
      </c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1"/>
      <c r="S156" s="1"/>
      <c r="T156" s="1"/>
      <c r="U156" s="1"/>
      <c r="V156" s="1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>
        <v>42300</v>
      </c>
      <c r="AI156" s="1">
        <v>38900</v>
      </c>
      <c r="AJ156" s="1">
        <v>39900</v>
      </c>
      <c r="AK156" s="1">
        <f>VLOOKUP(C156,[1]DataDownloadReport_02082019!$A$2:$E$123,5,FALSE)</f>
        <v>40700</v>
      </c>
      <c r="AL156" s="1"/>
      <c r="AM156" s="1">
        <v>35100</v>
      </c>
      <c r="AN156" s="1">
        <v>39800</v>
      </c>
      <c r="AO156" s="71">
        <v>40700</v>
      </c>
      <c r="AP156" s="71"/>
      <c r="AR156" s="4">
        <f>IFERROR(VLOOKUP(Table3[[#This Row],[Station '#]], $AU$3:$AV$147,2,FALSE),"")</f>
        <v>40700</v>
      </c>
    </row>
    <row r="157" spans="1:48" x14ac:dyDescent="0.3">
      <c r="A157" s="70" t="s">
        <v>107</v>
      </c>
      <c r="B157" s="2" t="s">
        <v>48</v>
      </c>
      <c r="C157" s="1">
        <v>258</v>
      </c>
      <c r="D157" s="2">
        <v>18900</v>
      </c>
      <c r="E157" s="2">
        <v>18200</v>
      </c>
      <c r="F157" s="2">
        <v>20800</v>
      </c>
      <c r="G157" s="2">
        <v>22100</v>
      </c>
      <c r="H157" s="2">
        <v>25300</v>
      </c>
      <c r="I157" s="2">
        <v>28200</v>
      </c>
      <c r="J157" s="2">
        <v>24500</v>
      </c>
      <c r="K157" s="2">
        <v>29100</v>
      </c>
      <c r="L157" s="2">
        <v>31700</v>
      </c>
      <c r="M157" s="2">
        <v>29200</v>
      </c>
      <c r="N157" s="2">
        <v>30500</v>
      </c>
      <c r="O157" s="2">
        <v>30900</v>
      </c>
      <c r="P157" s="2">
        <v>29500</v>
      </c>
      <c r="Q157" s="2">
        <v>31100</v>
      </c>
      <c r="R157" s="1">
        <v>29100</v>
      </c>
      <c r="S157" s="1">
        <v>28000</v>
      </c>
      <c r="T157" s="1">
        <v>33400</v>
      </c>
      <c r="U157" s="1">
        <v>31400</v>
      </c>
      <c r="V157" s="1">
        <v>31900</v>
      </c>
      <c r="W157" s="1">
        <v>32200</v>
      </c>
      <c r="X157" s="1">
        <v>43100</v>
      </c>
      <c r="Y157" s="1">
        <v>43600</v>
      </c>
      <c r="Z157" s="1">
        <v>43500</v>
      </c>
      <c r="AA157" s="1">
        <v>34200</v>
      </c>
      <c r="AB157" s="1">
        <v>34500</v>
      </c>
      <c r="AC157" s="1">
        <v>37100</v>
      </c>
      <c r="AD157" s="1">
        <v>33700</v>
      </c>
      <c r="AE157" s="1">
        <v>31700</v>
      </c>
      <c r="AF157" s="1">
        <v>34000</v>
      </c>
      <c r="AG157" s="1">
        <v>35900</v>
      </c>
      <c r="AH157" s="1">
        <v>35200</v>
      </c>
      <c r="AI157" s="1"/>
      <c r="AJ157" s="1"/>
      <c r="AK157" s="1"/>
      <c r="AL157" s="1">
        <v>36000</v>
      </c>
      <c r="AM157" s="1"/>
      <c r="AN157" s="1">
        <v>35400</v>
      </c>
      <c r="AO157" s="71"/>
      <c r="AP157" s="71"/>
      <c r="AR157" s="4" t="str">
        <f>IFERROR(VLOOKUP(Table3[[#This Row],[Station '#]], $AU$3:$AV$147,2,FALSE),"")</f>
        <v/>
      </c>
    </row>
    <row r="158" spans="1:48" x14ac:dyDescent="0.3">
      <c r="A158" s="70"/>
      <c r="B158" s="2"/>
      <c r="C158" s="1"/>
      <c r="D158" s="2">
        <v>0</v>
      </c>
      <c r="E158" s="2"/>
      <c r="F158" s="2"/>
      <c r="G158" s="2"/>
      <c r="H158" s="2"/>
      <c r="I158" s="2" t="s">
        <v>9</v>
      </c>
      <c r="J158" s="2" t="s">
        <v>9</v>
      </c>
      <c r="K158" s="2" t="s">
        <v>9</v>
      </c>
      <c r="L158" s="2"/>
      <c r="M158" s="2"/>
      <c r="N158" s="2"/>
      <c r="O158" s="2"/>
      <c r="P158" s="2"/>
      <c r="Q158" s="2"/>
      <c r="R158" s="1"/>
      <c r="S158" s="1" t="s">
        <v>7</v>
      </c>
      <c r="T158" s="1" t="s">
        <v>9</v>
      </c>
      <c r="U158" s="1" t="s">
        <v>7</v>
      </c>
      <c r="V158" s="1" t="s">
        <v>9</v>
      </c>
      <c r="W158" s="1"/>
      <c r="X158" s="1"/>
      <c r="Y158" s="1"/>
      <c r="Z158" s="1"/>
      <c r="AA158" s="1"/>
      <c r="AB158" s="1"/>
      <c r="AC158" s="1"/>
      <c r="AD158" s="1"/>
      <c r="AE158" s="1" t="s">
        <v>9</v>
      </c>
      <c r="AF158" s="1" t="s">
        <v>9</v>
      </c>
      <c r="AG158" s="1"/>
      <c r="AH158" s="1"/>
      <c r="AI158" s="1"/>
      <c r="AJ158" s="1"/>
      <c r="AK158" s="1"/>
      <c r="AL158" s="1"/>
      <c r="AM158" s="1"/>
      <c r="AN158" s="1"/>
      <c r="AO158" s="71"/>
      <c r="AP158" s="71"/>
      <c r="AR158" s="4" t="str">
        <f>IFERROR(VLOOKUP(Table3[[#This Row],[Station '#]], $AU$3:$AV$147,2,FALSE),"")</f>
        <v/>
      </c>
    </row>
    <row r="159" spans="1:48" x14ac:dyDescent="0.3">
      <c r="A159" s="70" t="s">
        <v>110</v>
      </c>
      <c r="B159" s="2" t="s">
        <v>104</v>
      </c>
      <c r="C159" s="72">
        <v>30</v>
      </c>
      <c r="D159" s="2"/>
      <c r="E159" s="2"/>
      <c r="F159" s="2"/>
      <c r="G159" s="2"/>
      <c r="H159" s="2"/>
      <c r="I159" s="2"/>
      <c r="J159" s="2"/>
      <c r="K159" s="2">
        <v>24000</v>
      </c>
      <c r="L159" s="2">
        <v>26600</v>
      </c>
      <c r="M159" s="2">
        <v>28400</v>
      </c>
      <c r="N159" s="2">
        <v>31600</v>
      </c>
      <c r="O159" s="2">
        <v>32800</v>
      </c>
      <c r="P159" s="2">
        <v>34500</v>
      </c>
      <c r="Q159" s="2">
        <v>32800</v>
      </c>
      <c r="R159" s="1">
        <v>33800</v>
      </c>
      <c r="S159" s="1">
        <v>34400</v>
      </c>
      <c r="T159" s="1">
        <v>35500</v>
      </c>
      <c r="U159" s="1">
        <v>38100</v>
      </c>
      <c r="V159" s="1">
        <v>36700</v>
      </c>
      <c r="W159" s="1">
        <v>39900</v>
      </c>
      <c r="X159" s="1">
        <v>48300</v>
      </c>
      <c r="Y159" s="1">
        <v>49900</v>
      </c>
      <c r="Z159" s="1">
        <v>48300</v>
      </c>
      <c r="AA159" s="1">
        <v>41200</v>
      </c>
      <c r="AB159" s="1">
        <v>44100</v>
      </c>
      <c r="AC159" s="1">
        <v>43400</v>
      </c>
      <c r="AD159" s="1">
        <v>43100</v>
      </c>
      <c r="AE159" s="1">
        <v>40500</v>
      </c>
      <c r="AF159" s="1">
        <v>40100</v>
      </c>
      <c r="AG159" s="1">
        <v>46400</v>
      </c>
      <c r="AH159" s="1">
        <v>47400</v>
      </c>
      <c r="AI159" s="1">
        <v>48300</v>
      </c>
      <c r="AJ159" s="1">
        <v>48300</v>
      </c>
      <c r="AK159" s="1">
        <f>VLOOKUP(C159,[1]DataDownloadReport_02082019!$A$2:$E$123,5,FALSE)</f>
        <v>49400</v>
      </c>
      <c r="AL159" s="1">
        <v>49900</v>
      </c>
      <c r="AM159" s="1">
        <v>41900</v>
      </c>
      <c r="AN159" s="1">
        <v>49300</v>
      </c>
      <c r="AO159" s="71">
        <v>49400</v>
      </c>
      <c r="AP159" s="71"/>
      <c r="AR159" s="4">
        <f>IFERROR(VLOOKUP(Table3[[#This Row],[Station '#]], $AU$3:$AV$147,2,FALSE),"")</f>
        <v>49400</v>
      </c>
    </row>
    <row r="160" spans="1:48" x14ac:dyDescent="0.3">
      <c r="A160" s="70" t="s">
        <v>110</v>
      </c>
      <c r="B160" s="2" t="s">
        <v>111</v>
      </c>
      <c r="C160" s="1">
        <v>263</v>
      </c>
      <c r="D160" s="2">
        <v>14000</v>
      </c>
      <c r="E160" s="2">
        <v>14800</v>
      </c>
      <c r="F160" s="2">
        <v>17100</v>
      </c>
      <c r="G160" s="2">
        <v>16500</v>
      </c>
      <c r="H160" s="2">
        <v>22700</v>
      </c>
      <c r="I160" s="2">
        <v>21000</v>
      </c>
      <c r="J160" s="2">
        <v>24900</v>
      </c>
      <c r="K160" s="2">
        <v>29600</v>
      </c>
      <c r="L160" s="2">
        <v>29600</v>
      </c>
      <c r="M160" s="2">
        <v>27800</v>
      </c>
      <c r="N160" s="2"/>
      <c r="O160" s="2"/>
      <c r="P160" s="2"/>
      <c r="Q160" s="2"/>
      <c r="R160" s="1"/>
      <c r="S160" s="1" t="s">
        <v>7</v>
      </c>
      <c r="T160" s="1" t="s">
        <v>9</v>
      </c>
      <c r="U160" s="1" t="s">
        <v>7</v>
      </c>
      <c r="V160" s="1" t="s">
        <v>9</v>
      </c>
      <c r="W160" s="1">
        <v>49700</v>
      </c>
      <c r="X160" s="1">
        <v>56800</v>
      </c>
      <c r="Y160" s="1">
        <v>54100</v>
      </c>
      <c r="Z160" s="1">
        <v>52500</v>
      </c>
      <c r="AA160" s="1">
        <v>43300</v>
      </c>
      <c r="AB160" s="1">
        <v>47100</v>
      </c>
      <c r="AC160" s="1">
        <v>46700</v>
      </c>
      <c r="AD160" s="1"/>
      <c r="AE160" s="1" t="s">
        <v>9</v>
      </c>
      <c r="AF160" s="1" t="s">
        <v>9</v>
      </c>
      <c r="AG160" s="1">
        <v>48000</v>
      </c>
      <c r="AH160" s="1"/>
      <c r="AI160" s="1">
        <v>47600</v>
      </c>
      <c r="AJ160" s="1"/>
      <c r="AK160" s="1"/>
      <c r="AL160" s="1"/>
      <c r="AM160" s="1"/>
      <c r="AN160" s="1"/>
      <c r="AO160" s="71"/>
      <c r="AP160" s="71"/>
      <c r="AR160" s="4" t="str">
        <f>IFERROR(VLOOKUP(Table3[[#This Row],[Station '#]], $AU$3:$AV$147,2,FALSE),"")</f>
        <v/>
      </c>
    </row>
    <row r="161" spans="1:44" x14ac:dyDescent="0.3">
      <c r="A161" s="70" t="s">
        <v>110</v>
      </c>
      <c r="B161" s="2" t="s">
        <v>112</v>
      </c>
      <c r="C161" s="72">
        <v>31</v>
      </c>
      <c r="D161" s="2"/>
      <c r="E161" s="2"/>
      <c r="F161" s="2"/>
      <c r="G161" s="2"/>
      <c r="H161" s="2"/>
      <c r="I161" s="2"/>
      <c r="J161" s="2" t="s">
        <v>7</v>
      </c>
      <c r="K161" s="2">
        <v>26500</v>
      </c>
      <c r="L161" s="2">
        <v>29400</v>
      </c>
      <c r="M161" s="2">
        <v>26800</v>
      </c>
      <c r="N161" s="2">
        <v>33100</v>
      </c>
      <c r="O161" s="2">
        <v>35100</v>
      </c>
      <c r="P161" s="2">
        <v>39100</v>
      </c>
      <c r="Q161" s="2">
        <v>42800</v>
      </c>
      <c r="R161" s="1">
        <v>43900</v>
      </c>
      <c r="S161" s="1">
        <v>43700</v>
      </c>
      <c r="T161" s="1">
        <v>45500</v>
      </c>
      <c r="U161" s="1">
        <v>48400</v>
      </c>
      <c r="V161" s="1">
        <v>54100</v>
      </c>
      <c r="W161" s="1">
        <v>60700</v>
      </c>
      <c r="X161" s="1">
        <v>65000</v>
      </c>
      <c r="Y161" s="1">
        <v>65200</v>
      </c>
      <c r="Z161" s="1">
        <v>65300</v>
      </c>
      <c r="AA161" s="1">
        <v>58600</v>
      </c>
      <c r="AB161" s="1">
        <v>56100</v>
      </c>
      <c r="AC161" s="1">
        <v>55600</v>
      </c>
      <c r="AD161" s="1">
        <v>53600</v>
      </c>
      <c r="AE161" s="1">
        <v>52200</v>
      </c>
      <c r="AF161" s="1">
        <v>53200</v>
      </c>
      <c r="AG161" s="1">
        <v>51800</v>
      </c>
      <c r="AH161" s="1">
        <v>53200</v>
      </c>
      <c r="AI161" s="1">
        <v>59700</v>
      </c>
      <c r="AJ161" s="1"/>
      <c r="AK161" s="1">
        <f>VLOOKUP(C161,[1]DataDownloadReport_02082019!$A$2:$E$123,5,FALSE)</f>
        <v>60700</v>
      </c>
      <c r="AL161" s="1">
        <v>62500</v>
      </c>
      <c r="AM161" s="1">
        <v>54100</v>
      </c>
      <c r="AN161" s="1">
        <v>63100</v>
      </c>
      <c r="AO161" s="71">
        <v>65800</v>
      </c>
      <c r="AP161" s="71"/>
      <c r="AR161" s="4">
        <f>IFERROR(VLOOKUP(Table3[[#This Row],[Station '#]], $AU$3:$AV$147,2,FALSE),"")</f>
        <v>65800</v>
      </c>
    </row>
    <row r="162" spans="1:44" x14ac:dyDescent="0.3">
      <c r="A162" s="70" t="s">
        <v>110</v>
      </c>
      <c r="B162" s="2" t="s">
        <v>18</v>
      </c>
      <c r="C162" s="1">
        <v>264</v>
      </c>
      <c r="D162" s="2"/>
      <c r="E162" s="2"/>
      <c r="F162" s="2"/>
      <c r="G162" s="2"/>
      <c r="H162" s="2"/>
      <c r="I162" s="2">
        <v>23500</v>
      </c>
      <c r="J162" s="2">
        <v>24100</v>
      </c>
      <c r="K162" s="2">
        <v>28200</v>
      </c>
      <c r="L162" s="2">
        <v>29700</v>
      </c>
      <c r="M162" s="2">
        <v>29000</v>
      </c>
      <c r="N162" s="2">
        <v>29400</v>
      </c>
      <c r="O162" s="2">
        <v>28700</v>
      </c>
      <c r="P162" s="2">
        <v>32700</v>
      </c>
      <c r="Q162" s="2">
        <v>37100</v>
      </c>
      <c r="R162" s="1">
        <v>38400</v>
      </c>
      <c r="S162" s="1">
        <v>39300</v>
      </c>
      <c r="T162" s="1">
        <v>43300</v>
      </c>
      <c r="U162" s="1">
        <v>46400</v>
      </c>
      <c r="V162" s="1">
        <v>46800</v>
      </c>
      <c r="W162" s="1">
        <v>53700</v>
      </c>
      <c r="X162" s="1">
        <v>56500</v>
      </c>
      <c r="Y162" s="1">
        <v>57300</v>
      </c>
      <c r="Z162" s="1">
        <v>59300</v>
      </c>
      <c r="AA162" s="1">
        <v>49300</v>
      </c>
      <c r="AB162" s="1">
        <v>52000</v>
      </c>
      <c r="AC162" s="1">
        <v>47900</v>
      </c>
      <c r="AD162" s="1">
        <v>58400</v>
      </c>
      <c r="AE162" s="1">
        <v>60900</v>
      </c>
      <c r="AF162" s="1">
        <v>48700</v>
      </c>
      <c r="AG162" s="1">
        <v>51500</v>
      </c>
      <c r="AH162" s="1">
        <v>60600</v>
      </c>
      <c r="AI162" s="1"/>
      <c r="AJ162" s="1">
        <v>52400</v>
      </c>
      <c r="AK162" s="1"/>
      <c r="AL162" s="1"/>
      <c r="AM162" s="1"/>
      <c r="AN162" s="1"/>
      <c r="AO162" s="71"/>
      <c r="AP162" s="71"/>
      <c r="AR162" s="4" t="str">
        <f>IFERROR(VLOOKUP(Table3[[#This Row],[Station '#]], $AU$3:$AV$147,2,FALSE),"")</f>
        <v/>
      </c>
    </row>
    <row r="163" spans="1:44" x14ac:dyDescent="0.3">
      <c r="A163" s="78" t="s">
        <v>110</v>
      </c>
      <c r="B163" s="79" t="s">
        <v>19</v>
      </c>
      <c r="C163" s="80">
        <v>52</v>
      </c>
      <c r="D163" s="79">
        <v>11100</v>
      </c>
      <c r="E163" s="79">
        <v>12500</v>
      </c>
      <c r="F163" s="79">
        <v>14200</v>
      </c>
      <c r="G163" s="79">
        <v>13000</v>
      </c>
      <c r="H163" s="79">
        <v>14900</v>
      </c>
      <c r="I163" s="79">
        <v>18500</v>
      </c>
      <c r="J163" s="79">
        <v>23300</v>
      </c>
      <c r="K163" s="79" t="s">
        <v>7</v>
      </c>
      <c r="L163" s="79"/>
      <c r="M163" s="79"/>
      <c r="N163" s="79"/>
      <c r="O163" s="79"/>
      <c r="P163" s="79"/>
      <c r="Q163" s="79"/>
      <c r="R163" s="81"/>
      <c r="S163" s="81" t="s">
        <v>7</v>
      </c>
      <c r="T163" s="81" t="s">
        <v>9</v>
      </c>
      <c r="U163" s="81">
        <v>42300</v>
      </c>
      <c r="V163" s="81">
        <v>44700</v>
      </c>
      <c r="W163" s="81">
        <v>53500</v>
      </c>
      <c r="X163" s="81">
        <v>54200</v>
      </c>
      <c r="Y163" s="81" t="s">
        <v>8</v>
      </c>
      <c r="Z163" s="81">
        <v>45400</v>
      </c>
      <c r="AA163" s="81">
        <v>33400</v>
      </c>
      <c r="AB163" s="81">
        <v>48000</v>
      </c>
      <c r="AC163" s="81">
        <v>49000</v>
      </c>
      <c r="AD163" s="81">
        <v>48000</v>
      </c>
      <c r="AE163" s="81">
        <v>49500</v>
      </c>
      <c r="AF163" s="81">
        <v>44800</v>
      </c>
      <c r="AG163" s="81">
        <v>47100</v>
      </c>
      <c r="AH163" s="81">
        <v>44200</v>
      </c>
      <c r="AI163" s="81"/>
      <c r="AJ163" s="81">
        <v>52600</v>
      </c>
      <c r="AK163" s="81">
        <f>VLOOKUP(C163,[1]DataDownloadReport_02082019!$A$2:$E$123,5,FALSE)</f>
        <v>51800</v>
      </c>
      <c r="AL163" s="81">
        <v>54500</v>
      </c>
      <c r="AM163" s="1">
        <v>48400</v>
      </c>
      <c r="AN163" s="1">
        <v>55800</v>
      </c>
      <c r="AO163" s="71">
        <v>56400</v>
      </c>
      <c r="AP163" s="71"/>
      <c r="AR163" s="4">
        <f>IFERROR(VLOOKUP(Table3[[#This Row],[Station '#]], $AU$3:$AV$147,2,FALSE),"")</f>
        <v>56400</v>
      </c>
    </row>
    <row r="164" spans="1:44" ht="16.5" customHeight="1" x14ac:dyDescent="0.3">
      <c r="A164" s="70" t="s">
        <v>110</v>
      </c>
      <c r="B164" s="2" t="s">
        <v>113</v>
      </c>
      <c r="C164" s="1">
        <v>32</v>
      </c>
      <c r="D164" s="2"/>
      <c r="E164" s="2"/>
      <c r="F164" s="2"/>
      <c r="G164" s="2"/>
      <c r="H164" s="2"/>
      <c r="I164" s="2"/>
      <c r="J164" s="2" t="s">
        <v>7</v>
      </c>
      <c r="K164" s="2" t="s">
        <v>7</v>
      </c>
      <c r="L164" s="2">
        <v>16800</v>
      </c>
      <c r="M164" s="2">
        <v>19200</v>
      </c>
      <c r="N164" s="2">
        <v>18500</v>
      </c>
      <c r="O164" s="2">
        <v>22000</v>
      </c>
      <c r="P164" s="2">
        <v>24500</v>
      </c>
      <c r="Q164" s="2">
        <v>26500</v>
      </c>
      <c r="R164" s="1">
        <v>28100</v>
      </c>
      <c r="S164" s="1">
        <v>28900</v>
      </c>
      <c r="T164" s="1">
        <v>35200</v>
      </c>
      <c r="U164" s="1">
        <v>36400</v>
      </c>
      <c r="V164" s="1">
        <v>39500</v>
      </c>
      <c r="W164" s="1"/>
      <c r="X164" s="1"/>
      <c r="Y164" s="1"/>
      <c r="Z164" s="1"/>
      <c r="AA164" s="1"/>
      <c r="AB164" s="1"/>
      <c r="AC164" s="1"/>
      <c r="AD164" s="1"/>
      <c r="AE164" s="1" t="s">
        <v>9</v>
      </c>
      <c r="AF164" s="1" t="s">
        <v>9</v>
      </c>
      <c r="AG164" s="1"/>
      <c r="AH164" s="1"/>
      <c r="AI164" s="1"/>
      <c r="AJ164" s="1"/>
      <c r="AK164" s="1"/>
      <c r="AL164" s="1"/>
      <c r="AM164" s="1"/>
      <c r="AN164" s="1"/>
      <c r="AO164" s="71"/>
      <c r="AP164" s="71"/>
      <c r="AR164" s="4" t="str">
        <f>IFERROR(VLOOKUP(Table3[[#This Row],[Station '#]], $AU$3:$AV$147,2,FALSE),"")</f>
        <v/>
      </c>
    </row>
    <row r="165" spans="1:44" x14ac:dyDescent="0.3">
      <c r="A165" s="70" t="s">
        <v>110</v>
      </c>
      <c r="B165" s="2" t="s">
        <v>114</v>
      </c>
      <c r="C165" s="72">
        <v>48</v>
      </c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>
        <v>8100</v>
      </c>
      <c r="P165" s="2">
        <v>9700</v>
      </c>
      <c r="Q165" s="2">
        <v>11400</v>
      </c>
      <c r="R165" s="1">
        <v>12400</v>
      </c>
      <c r="S165" s="1">
        <v>13100</v>
      </c>
      <c r="T165" s="1">
        <v>18000</v>
      </c>
      <c r="U165" s="1">
        <v>21200</v>
      </c>
      <c r="V165" s="1">
        <v>23900</v>
      </c>
      <c r="W165" s="1">
        <v>25600</v>
      </c>
      <c r="X165" s="1">
        <v>31800</v>
      </c>
      <c r="Y165" s="1">
        <v>37200</v>
      </c>
      <c r="Z165" s="1">
        <v>38100</v>
      </c>
      <c r="AA165" s="1">
        <v>35100</v>
      </c>
      <c r="AB165" s="1">
        <v>34200</v>
      </c>
      <c r="AC165" s="1">
        <v>36100</v>
      </c>
      <c r="AD165" s="1">
        <v>35700</v>
      </c>
      <c r="AE165" s="1" t="s">
        <v>9</v>
      </c>
      <c r="AF165" s="1">
        <v>35800</v>
      </c>
      <c r="AG165" s="1">
        <v>38100</v>
      </c>
      <c r="AH165" s="1">
        <v>37300</v>
      </c>
      <c r="AI165" s="1">
        <v>41900</v>
      </c>
      <c r="AJ165" s="1">
        <v>45600</v>
      </c>
      <c r="AK165" s="1">
        <f>VLOOKUP(C165,[1]DataDownloadReport_02082019!$A$2:$E$123,5,FALSE)</f>
        <v>41400</v>
      </c>
      <c r="AL165" s="1">
        <v>41900</v>
      </c>
      <c r="AM165" s="1">
        <v>40600</v>
      </c>
      <c r="AN165" s="1">
        <v>46200</v>
      </c>
      <c r="AO165" s="71">
        <v>48600</v>
      </c>
      <c r="AP165" s="71"/>
      <c r="AR165" s="4">
        <f>IFERROR(VLOOKUP(Table3[[#This Row],[Station '#]], $AU$3:$AV$147,2,FALSE),"")</f>
        <v>48600</v>
      </c>
    </row>
    <row r="166" spans="1:44" x14ac:dyDescent="0.3">
      <c r="A166" s="70" t="s">
        <v>110</v>
      </c>
      <c r="B166" s="2" t="s">
        <v>446</v>
      </c>
      <c r="C166" s="72">
        <v>89</v>
      </c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1"/>
      <c r="S166" s="1"/>
      <c r="T166" s="1"/>
      <c r="U166" s="1"/>
      <c r="V166" s="1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>
        <v>35800</v>
      </c>
      <c r="AI166" s="1">
        <v>34500</v>
      </c>
      <c r="AJ166" s="1"/>
      <c r="AK166" s="1">
        <f>VLOOKUP(C166,[1]DataDownloadReport_02082019!$A$2:$E$123,5,FALSE)</f>
        <v>35700</v>
      </c>
      <c r="AL166" s="1">
        <v>39000</v>
      </c>
      <c r="AM166" s="1"/>
      <c r="AN166" s="1"/>
      <c r="AO166" s="71"/>
      <c r="AP166" s="71"/>
      <c r="AR166" s="4" t="str">
        <f>IFERROR(VLOOKUP(Table3[[#This Row],[Station '#]], $AU$3:$AV$147,2,FALSE),"")</f>
        <v/>
      </c>
    </row>
    <row r="167" spans="1:44" x14ac:dyDescent="0.3">
      <c r="A167" s="70" t="s">
        <v>110</v>
      </c>
      <c r="B167" s="2" t="s">
        <v>115</v>
      </c>
      <c r="C167" s="1">
        <v>524</v>
      </c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1"/>
      <c r="S167" s="1"/>
      <c r="T167" s="1">
        <v>9200</v>
      </c>
      <c r="U167" s="1">
        <v>12800</v>
      </c>
      <c r="V167" s="1">
        <v>14100</v>
      </c>
      <c r="W167" s="1">
        <v>16800</v>
      </c>
      <c r="X167" s="1">
        <v>17500</v>
      </c>
      <c r="Y167" s="1">
        <v>22300</v>
      </c>
      <c r="Z167" s="1">
        <v>22000</v>
      </c>
      <c r="AA167" s="1">
        <v>17400</v>
      </c>
      <c r="AB167" s="1">
        <v>23400</v>
      </c>
      <c r="AC167" s="1">
        <v>25800</v>
      </c>
      <c r="AD167" s="1">
        <v>24400</v>
      </c>
      <c r="AE167" s="1">
        <v>29800</v>
      </c>
      <c r="AF167" s="1">
        <v>20600</v>
      </c>
      <c r="AG167" s="1">
        <v>28200</v>
      </c>
      <c r="AH167" s="1">
        <v>29000</v>
      </c>
      <c r="AI167" s="1">
        <v>33400</v>
      </c>
      <c r="AJ167" s="1">
        <v>32100</v>
      </c>
      <c r="AK167" s="1"/>
      <c r="AL167" s="82"/>
      <c r="AM167" s="1">
        <v>37400</v>
      </c>
      <c r="AN167" s="1">
        <v>38700</v>
      </c>
      <c r="AO167" s="71">
        <v>41900</v>
      </c>
      <c r="AP167" s="71"/>
      <c r="AR167" s="4">
        <f>IFERROR(VLOOKUP(Table3[[#This Row],[Station '#]], $AU$3:$AV$147,2,FALSE),"")</f>
        <v>41900</v>
      </c>
    </row>
    <row r="168" spans="1:44" x14ac:dyDescent="0.3">
      <c r="A168" s="70"/>
      <c r="B168" s="2"/>
      <c r="C168" s="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1"/>
      <c r="S168" s="1" t="s">
        <v>7</v>
      </c>
      <c r="T168" s="1" t="s">
        <v>9</v>
      </c>
      <c r="U168" s="1" t="s">
        <v>7</v>
      </c>
      <c r="V168" s="1" t="s">
        <v>9</v>
      </c>
      <c r="W168" s="1"/>
      <c r="X168" s="1"/>
      <c r="Y168" s="1"/>
      <c r="Z168" s="1"/>
      <c r="AA168" s="1"/>
      <c r="AB168" s="1"/>
      <c r="AC168" s="1"/>
      <c r="AD168" s="1"/>
      <c r="AE168" s="1" t="s">
        <v>9</v>
      </c>
      <c r="AF168" s="1" t="s">
        <v>9</v>
      </c>
      <c r="AG168" s="1"/>
      <c r="AH168" s="1"/>
      <c r="AI168" s="1"/>
      <c r="AJ168" s="1"/>
      <c r="AK168" s="1"/>
      <c r="AL168" s="1"/>
      <c r="AM168" s="1"/>
      <c r="AN168" s="1"/>
      <c r="AO168" s="71"/>
      <c r="AP168" s="71"/>
      <c r="AR168" s="4" t="str">
        <f>IFERROR(VLOOKUP(Table3[[#This Row],[Station '#]], $AU$3:$AV$147,2,FALSE),"")</f>
        <v/>
      </c>
    </row>
    <row r="169" spans="1:44" x14ac:dyDescent="0.3">
      <c r="A169" s="70" t="s">
        <v>116</v>
      </c>
      <c r="B169" s="2" t="s">
        <v>104</v>
      </c>
      <c r="C169" s="1">
        <v>518</v>
      </c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1">
        <v>5800</v>
      </c>
      <c r="S169" s="1">
        <v>4900</v>
      </c>
      <c r="T169" s="1">
        <v>5500</v>
      </c>
      <c r="U169" s="1">
        <v>6000</v>
      </c>
      <c r="V169" s="1">
        <v>9900</v>
      </c>
      <c r="W169" s="1">
        <v>7000</v>
      </c>
      <c r="X169" s="1">
        <v>5500</v>
      </c>
      <c r="Y169" s="1">
        <v>7700</v>
      </c>
      <c r="Z169" s="1">
        <v>6400</v>
      </c>
      <c r="AA169" s="1">
        <v>4300</v>
      </c>
      <c r="AB169" s="1">
        <v>4900</v>
      </c>
      <c r="AC169" s="1">
        <v>4500</v>
      </c>
      <c r="AD169" s="1"/>
      <c r="AE169" s="1" t="s">
        <v>9</v>
      </c>
      <c r="AF169" s="1" t="s">
        <v>9</v>
      </c>
      <c r="AG169" s="1">
        <v>4900</v>
      </c>
      <c r="AH169" s="1"/>
      <c r="AI169" s="1">
        <v>6300</v>
      </c>
      <c r="AJ169" s="1"/>
      <c r="AK169" s="1">
        <f>VLOOKUP(C169,[1]DataDownloadReport_02082019!$A$2:$E$123,5,FALSE)</f>
        <v>6700</v>
      </c>
      <c r="AL169" s="1"/>
      <c r="AM169" s="1">
        <v>4500</v>
      </c>
      <c r="AN169" s="1"/>
      <c r="AO169" s="71">
        <v>7100</v>
      </c>
      <c r="AP169" s="71"/>
      <c r="AR169" s="4">
        <f>IFERROR(VLOOKUP(Table3[[#This Row],[Station '#]], $AU$3:$AV$147,2,FALSE),"")</f>
        <v>7100</v>
      </c>
    </row>
    <row r="170" spans="1:44" x14ac:dyDescent="0.3">
      <c r="A170" s="70"/>
      <c r="B170" s="2"/>
      <c r="C170" s="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1"/>
      <c r="S170" s="1"/>
      <c r="T170" s="1"/>
      <c r="U170" s="1"/>
      <c r="V170" s="1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71"/>
      <c r="AP170" s="71"/>
      <c r="AR170" s="4" t="str">
        <f>IFERROR(VLOOKUP(Table3[[#This Row],[Station '#]], $AU$3:$AV$147,2,FALSE),"")</f>
        <v/>
      </c>
    </row>
    <row r="171" spans="1:44" ht="16.5" hidden="1" customHeight="1" x14ac:dyDescent="0.3">
      <c r="A171" s="70" t="s">
        <v>556</v>
      </c>
      <c r="B171" s="2" t="s">
        <v>557</v>
      </c>
      <c r="C171" s="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1"/>
      <c r="S171" s="1"/>
      <c r="T171" s="1"/>
      <c r="U171" s="1"/>
      <c r="V171" s="1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71"/>
      <c r="AP171" s="71"/>
      <c r="AR171" s="4" t="str">
        <f>IFERROR(VLOOKUP(Table3[[#This Row],[Station '#]], $AU$3:$AV$147,2,FALSE),"")</f>
        <v/>
      </c>
    </row>
    <row r="172" spans="1:44" ht="16.5" hidden="1" customHeight="1" x14ac:dyDescent="0.3">
      <c r="A172" s="70"/>
      <c r="B172" s="2"/>
      <c r="C172" s="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1"/>
      <c r="S172" s="1" t="s">
        <v>7</v>
      </c>
      <c r="T172" s="1" t="s">
        <v>9</v>
      </c>
      <c r="U172" s="1" t="s">
        <v>7</v>
      </c>
      <c r="V172" s="1" t="s">
        <v>9</v>
      </c>
      <c r="W172" s="1"/>
      <c r="X172" s="1"/>
      <c r="Y172" s="1"/>
      <c r="Z172" s="1"/>
      <c r="AA172" s="1"/>
      <c r="AB172" s="1"/>
      <c r="AC172" s="1"/>
      <c r="AD172" s="1"/>
      <c r="AE172" s="1" t="s">
        <v>9</v>
      </c>
      <c r="AF172" s="1" t="s">
        <v>9</v>
      </c>
      <c r="AG172" s="1"/>
      <c r="AH172" s="1"/>
      <c r="AI172" s="1"/>
      <c r="AJ172" s="1"/>
      <c r="AK172" s="1"/>
      <c r="AL172" s="1"/>
      <c r="AM172" s="1"/>
      <c r="AN172" s="1"/>
      <c r="AO172" s="71"/>
      <c r="AP172" s="71"/>
      <c r="AR172" s="4" t="str">
        <f>IFERROR(VLOOKUP(Table3[[#This Row],[Station '#]], $AU$3:$AV$147,2,FALSE),"")</f>
        <v/>
      </c>
    </row>
    <row r="173" spans="1:44" ht="16.5" hidden="1" customHeight="1" x14ac:dyDescent="0.3">
      <c r="A173" s="70" t="s">
        <v>117</v>
      </c>
      <c r="B173" s="2" t="s">
        <v>118</v>
      </c>
      <c r="C173" s="1">
        <v>265</v>
      </c>
      <c r="D173" s="2">
        <v>2200</v>
      </c>
      <c r="E173" s="2">
        <v>8500</v>
      </c>
      <c r="F173" s="2">
        <v>6100</v>
      </c>
      <c r="G173" s="2">
        <v>6900</v>
      </c>
      <c r="H173" s="2">
        <v>2500</v>
      </c>
      <c r="I173" s="2">
        <v>2600</v>
      </c>
      <c r="J173" s="2">
        <v>2900</v>
      </c>
      <c r="K173" s="2">
        <v>2500</v>
      </c>
      <c r="L173" s="2">
        <v>2900</v>
      </c>
      <c r="M173" s="2">
        <v>2200</v>
      </c>
      <c r="N173" s="2">
        <v>2300</v>
      </c>
      <c r="O173" s="2">
        <v>2400</v>
      </c>
      <c r="P173" s="2">
        <v>2000</v>
      </c>
      <c r="Q173" s="2">
        <v>1800</v>
      </c>
      <c r="R173" s="1">
        <v>2100</v>
      </c>
      <c r="S173" s="1">
        <v>2200</v>
      </c>
      <c r="T173" s="1">
        <v>2200</v>
      </c>
      <c r="U173" s="1">
        <v>2100</v>
      </c>
      <c r="V173" s="1">
        <v>2200</v>
      </c>
      <c r="W173" s="1">
        <v>1900</v>
      </c>
      <c r="X173" s="1">
        <v>2100</v>
      </c>
      <c r="Y173" s="1">
        <v>2100</v>
      </c>
      <c r="Z173" s="1">
        <v>2300</v>
      </c>
      <c r="AA173" s="1">
        <v>1900</v>
      </c>
      <c r="AB173" s="1">
        <v>2200</v>
      </c>
      <c r="AC173" s="1">
        <v>2000</v>
      </c>
      <c r="AD173" s="1"/>
      <c r="AE173" s="1" t="s">
        <v>9</v>
      </c>
      <c r="AF173" s="1" t="s">
        <v>9</v>
      </c>
      <c r="AG173" s="1"/>
      <c r="AH173" s="1"/>
      <c r="AI173" s="1"/>
      <c r="AJ173" s="1"/>
      <c r="AK173" s="1"/>
      <c r="AL173" s="1"/>
      <c r="AM173" s="1"/>
      <c r="AN173" s="1"/>
      <c r="AO173" s="71"/>
      <c r="AP173" s="71"/>
      <c r="AR173" s="4" t="str">
        <f>IFERROR(VLOOKUP(Table3[[#This Row],[Station '#]], $AU$3:$AV$147,2,FALSE),"")</f>
        <v/>
      </c>
    </row>
    <row r="174" spans="1:44" ht="16.5" hidden="1" customHeight="1" x14ac:dyDescent="0.3">
      <c r="A174" s="70"/>
      <c r="B174" s="2"/>
      <c r="C174" s="1"/>
      <c r="D174" s="2"/>
      <c r="E174" s="2"/>
      <c r="F174" s="2"/>
      <c r="G174" s="2"/>
      <c r="H174" s="2"/>
      <c r="I174" s="2" t="s">
        <v>9</v>
      </c>
      <c r="J174" s="2" t="s">
        <v>9</v>
      </c>
      <c r="K174" s="2" t="s">
        <v>9</v>
      </c>
      <c r="L174" s="2"/>
      <c r="M174" s="2"/>
      <c r="N174" s="2"/>
      <c r="O174" s="2"/>
      <c r="P174" s="2"/>
      <c r="Q174" s="2"/>
      <c r="R174" s="1"/>
      <c r="S174" s="1" t="s">
        <v>7</v>
      </c>
      <c r="T174" s="1" t="s">
        <v>9</v>
      </c>
      <c r="U174" s="1" t="s">
        <v>7</v>
      </c>
      <c r="V174" s="1" t="s">
        <v>9</v>
      </c>
      <c r="W174" s="1"/>
      <c r="X174" s="1"/>
      <c r="Y174" s="1"/>
      <c r="Z174" s="1"/>
      <c r="AA174" s="1"/>
      <c r="AB174" s="1"/>
      <c r="AC174" s="1"/>
      <c r="AD174" s="1"/>
      <c r="AE174" s="1" t="s">
        <v>9</v>
      </c>
      <c r="AF174" s="1" t="s">
        <v>9</v>
      </c>
      <c r="AG174" s="1"/>
      <c r="AH174" s="1"/>
      <c r="AI174" s="1"/>
      <c r="AJ174" s="1"/>
      <c r="AK174" s="1"/>
      <c r="AL174" s="1"/>
      <c r="AM174" s="1"/>
      <c r="AN174" s="1"/>
      <c r="AO174" s="71"/>
      <c r="AP174" s="71"/>
      <c r="AR174" s="4" t="str">
        <f>IFERROR(VLOOKUP(Table3[[#This Row],[Station '#]], $AU$3:$AV$147,2,FALSE),"")</f>
        <v/>
      </c>
    </row>
    <row r="175" spans="1:44" ht="16.5" hidden="1" customHeight="1" x14ac:dyDescent="0.3">
      <c r="A175" s="70" t="s">
        <v>119</v>
      </c>
      <c r="B175" s="2" t="s">
        <v>120</v>
      </c>
      <c r="C175" s="1">
        <v>266</v>
      </c>
      <c r="D175" s="2">
        <v>23000</v>
      </c>
      <c r="E175" s="2">
        <v>25200</v>
      </c>
      <c r="F175" s="2">
        <v>25800</v>
      </c>
      <c r="G175" s="2">
        <v>25700</v>
      </c>
      <c r="H175" s="2">
        <v>28100</v>
      </c>
      <c r="I175" s="2">
        <v>28000</v>
      </c>
      <c r="J175" s="2">
        <v>29700</v>
      </c>
      <c r="K175" s="2">
        <v>30900</v>
      </c>
      <c r="L175" s="2">
        <v>26000</v>
      </c>
      <c r="M175" s="2">
        <v>28600</v>
      </c>
      <c r="N175" s="2">
        <v>25800</v>
      </c>
      <c r="O175" s="2">
        <v>26800</v>
      </c>
      <c r="P175" s="2">
        <v>25100</v>
      </c>
      <c r="Q175" s="2">
        <v>21200</v>
      </c>
      <c r="R175" s="1">
        <v>23900</v>
      </c>
      <c r="S175" s="1">
        <v>26800</v>
      </c>
      <c r="T175" s="1">
        <v>26700</v>
      </c>
      <c r="U175" s="1">
        <v>27800</v>
      </c>
      <c r="V175" s="1">
        <v>28400</v>
      </c>
      <c r="W175" s="1">
        <v>30700</v>
      </c>
      <c r="X175" s="1">
        <v>29400</v>
      </c>
      <c r="Y175" s="1">
        <v>31100</v>
      </c>
      <c r="Z175" s="1">
        <v>29600</v>
      </c>
      <c r="AA175" s="1">
        <v>26400</v>
      </c>
      <c r="AB175" s="1">
        <v>28100</v>
      </c>
      <c r="AC175" s="1"/>
      <c r="AD175" s="1"/>
      <c r="AE175" s="1" t="s">
        <v>9</v>
      </c>
      <c r="AF175" s="1" t="s">
        <v>9</v>
      </c>
      <c r="AG175" s="1"/>
      <c r="AH175" s="1"/>
      <c r="AI175" s="1"/>
      <c r="AJ175" s="1"/>
      <c r="AK175" s="1"/>
      <c r="AL175" s="1"/>
      <c r="AM175" s="1" t="e">
        <v>#N/A</v>
      </c>
      <c r="AN175" s="1"/>
      <c r="AO175" s="71"/>
      <c r="AP175" s="71"/>
      <c r="AR175" s="4" t="str">
        <f>IFERROR(VLOOKUP(Table3[[#This Row],[Station '#]], $AU$3:$AV$147,2,FALSE),"")</f>
        <v/>
      </c>
    </row>
    <row r="176" spans="1:44" x14ac:dyDescent="0.3">
      <c r="A176" s="70" t="s">
        <v>119</v>
      </c>
      <c r="B176" s="2" t="s">
        <v>575</v>
      </c>
      <c r="C176" s="1">
        <v>86</v>
      </c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1"/>
      <c r="S176" s="1"/>
      <c r="T176" s="1"/>
      <c r="U176" s="1"/>
      <c r="V176" s="1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>
        <v>25500</v>
      </c>
      <c r="AM176" s="1">
        <v>25500</v>
      </c>
      <c r="AN176" s="1"/>
      <c r="AO176" s="71"/>
      <c r="AP176" s="71"/>
      <c r="AR176" s="4" t="str">
        <f>IFERROR(VLOOKUP(Table3[[#This Row],[Station '#]], $AU$3:$AV$147,2,FALSE),"")</f>
        <v/>
      </c>
    </row>
    <row r="177" spans="1:44" ht="16.5" hidden="1" customHeight="1" x14ac:dyDescent="0.3">
      <c r="A177" s="70" t="s">
        <v>119</v>
      </c>
      <c r="B177" s="2" t="s">
        <v>573</v>
      </c>
      <c r="C177" s="1">
        <v>268</v>
      </c>
      <c r="D177" s="2">
        <v>26600</v>
      </c>
      <c r="E177" s="2">
        <v>27000</v>
      </c>
      <c r="F177" s="2">
        <v>26300</v>
      </c>
      <c r="G177" s="2">
        <v>30100</v>
      </c>
      <c r="H177" s="2">
        <v>30000</v>
      </c>
      <c r="I177" s="2">
        <v>30600</v>
      </c>
      <c r="J177" s="2">
        <v>32200</v>
      </c>
      <c r="K177" s="2">
        <v>29300</v>
      </c>
      <c r="L177" s="2">
        <v>32900</v>
      </c>
      <c r="M177" s="2">
        <v>29200</v>
      </c>
      <c r="N177" s="2">
        <v>27500</v>
      </c>
      <c r="O177" s="2">
        <v>29600</v>
      </c>
      <c r="P177" s="2">
        <v>28600</v>
      </c>
      <c r="Q177" s="2">
        <v>25200</v>
      </c>
      <c r="R177" s="1">
        <v>27800</v>
      </c>
      <c r="S177" s="1">
        <v>26200</v>
      </c>
      <c r="T177" s="1">
        <v>27800</v>
      </c>
      <c r="U177" s="1">
        <v>29300</v>
      </c>
      <c r="V177" s="1">
        <v>29500</v>
      </c>
      <c r="W177" s="1">
        <v>33100</v>
      </c>
      <c r="X177" s="1">
        <v>30900</v>
      </c>
      <c r="Y177" s="1">
        <v>30400</v>
      </c>
      <c r="Z177" s="1">
        <v>30100</v>
      </c>
      <c r="AA177" s="1">
        <v>32200</v>
      </c>
      <c r="AB177" s="1">
        <v>30000</v>
      </c>
      <c r="AC177" s="1"/>
      <c r="AD177" s="1"/>
      <c r="AE177" s="1" t="s">
        <v>9</v>
      </c>
      <c r="AF177" s="1" t="s">
        <v>9</v>
      </c>
      <c r="AG177" s="1"/>
      <c r="AH177" s="1"/>
      <c r="AI177" s="1"/>
      <c r="AJ177" s="1"/>
      <c r="AK177" s="1"/>
      <c r="AL177" s="1"/>
      <c r="AM177" s="1" t="e">
        <v>#N/A</v>
      </c>
      <c r="AN177" s="1"/>
      <c r="AO177" s="71"/>
      <c r="AP177" s="71"/>
      <c r="AR177" s="4" t="str">
        <f>IFERROR(VLOOKUP(Table3[[#This Row],[Station '#]], $AU$3:$AV$147,2,FALSE),"")</f>
        <v/>
      </c>
    </row>
    <row r="178" spans="1:44" x14ac:dyDescent="0.3">
      <c r="A178" s="70" t="s">
        <v>119</v>
      </c>
      <c r="B178" s="2" t="s">
        <v>121</v>
      </c>
      <c r="C178" s="72">
        <v>2</v>
      </c>
      <c r="D178" s="2"/>
      <c r="E178" s="2"/>
      <c r="F178" s="2"/>
      <c r="G178" s="2"/>
      <c r="H178" s="2"/>
      <c r="I178" s="2">
        <v>34000</v>
      </c>
      <c r="J178" s="2">
        <v>36000</v>
      </c>
      <c r="K178" s="2" t="s">
        <v>7</v>
      </c>
      <c r="L178" s="2">
        <v>32700</v>
      </c>
      <c r="M178" s="2">
        <v>39600</v>
      </c>
      <c r="N178" s="2">
        <v>39400</v>
      </c>
      <c r="O178" s="2">
        <v>39600</v>
      </c>
      <c r="P178" s="2">
        <v>40400</v>
      </c>
      <c r="Q178" s="2">
        <v>37000</v>
      </c>
      <c r="R178" s="1">
        <v>38000</v>
      </c>
      <c r="S178" s="1">
        <v>37800</v>
      </c>
      <c r="T178" s="1">
        <v>40300</v>
      </c>
      <c r="U178" s="1">
        <v>41600</v>
      </c>
      <c r="V178" s="1">
        <v>42000</v>
      </c>
      <c r="W178" s="1">
        <v>43700</v>
      </c>
      <c r="X178" s="1">
        <v>44900</v>
      </c>
      <c r="Y178" s="1">
        <v>44300</v>
      </c>
      <c r="Z178" s="1">
        <v>42800</v>
      </c>
      <c r="AA178" s="1">
        <v>39700</v>
      </c>
      <c r="AB178" s="1">
        <v>38600</v>
      </c>
      <c r="AC178" s="1">
        <v>37800</v>
      </c>
      <c r="AD178" s="1">
        <v>37400</v>
      </c>
      <c r="AE178" s="1">
        <v>36600</v>
      </c>
      <c r="AF178" s="1">
        <v>37100</v>
      </c>
      <c r="AG178" s="1">
        <v>37800</v>
      </c>
      <c r="AH178" s="1">
        <v>38300</v>
      </c>
      <c r="AI178" s="1"/>
      <c r="AJ178" s="1"/>
      <c r="AK178" s="1">
        <f>VLOOKUP(C178,[1]DataDownloadReport_02082019!$A$2:$E$123,5,FALSE)</f>
        <v>40700</v>
      </c>
      <c r="AL178" s="1">
        <v>40700</v>
      </c>
      <c r="AM178" s="1">
        <v>36000</v>
      </c>
      <c r="AN178" s="1">
        <v>45800</v>
      </c>
      <c r="AO178" s="71">
        <v>42100</v>
      </c>
      <c r="AP178" s="71"/>
      <c r="AR178" s="4">
        <f>IFERROR(VLOOKUP(Table3[[#This Row],[Station '#]], $AU$3:$AV$147,2,FALSE),"")</f>
        <v>42100</v>
      </c>
    </row>
    <row r="179" spans="1:44" ht="16.5" hidden="1" customHeight="1" x14ac:dyDescent="0.3">
      <c r="A179" s="70" t="s">
        <v>119</v>
      </c>
      <c r="B179" s="2" t="s">
        <v>122</v>
      </c>
      <c r="C179" s="1">
        <v>515</v>
      </c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>
        <v>44400</v>
      </c>
      <c r="R179" s="1">
        <v>41000</v>
      </c>
      <c r="S179" s="1">
        <v>48200</v>
      </c>
      <c r="T179" s="1">
        <v>45500</v>
      </c>
      <c r="U179" s="1">
        <v>47700</v>
      </c>
      <c r="V179" s="1">
        <v>51100</v>
      </c>
      <c r="W179" s="1">
        <v>53900</v>
      </c>
      <c r="X179" s="1">
        <v>49800</v>
      </c>
      <c r="Y179" s="1">
        <v>49900</v>
      </c>
      <c r="Z179" s="1">
        <v>47700</v>
      </c>
      <c r="AA179" s="1">
        <v>46700</v>
      </c>
      <c r="AB179" s="1">
        <v>49000</v>
      </c>
      <c r="AC179" s="1"/>
      <c r="AD179" s="1"/>
      <c r="AE179" s="1" t="s">
        <v>9</v>
      </c>
      <c r="AF179" s="1" t="s">
        <v>9</v>
      </c>
      <c r="AG179" s="1"/>
      <c r="AH179" s="1"/>
      <c r="AI179" s="1"/>
      <c r="AJ179" s="1"/>
      <c r="AK179" s="1"/>
      <c r="AL179" s="1"/>
      <c r="AM179" s="1" t="e">
        <v>#N/A</v>
      </c>
      <c r="AN179" s="1"/>
      <c r="AO179" s="71"/>
      <c r="AP179" s="71"/>
      <c r="AR179" s="4" t="str">
        <f>IFERROR(VLOOKUP(Table3[[#This Row],[Station '#]], $AU$3:$AV$147,2,FALSE),"")</f>
        <v/>
      </c>
    </row>
    <row r="180" spans="1:44" ht="13.9" hidden="1" customHeight="1" x14ac:dyDescent="0.3">
      <c r="A180" s="70" t="s">
        <v>119</v>
      </c>
      <c r="B180" s="2" t="s">
        <v>123</v>
      </c>
      <c r="C180" s="1">
        <v>516</v>
      </c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>
        <v>42800</v>
      </c>
      <c r="R180" s="1">
        <v>49100</v>
      </c>
      <c r="S180" s="1">
        <v>51300</v>
      </c>
      <c r="T180" s="1">
        <v>51700</v>
      </c>
      <c r="U180" s="1">
        <v>53800</v>
      </c>
      <c r="V180" s="1">
        <v>53900</v>
      </c>
      <c r="W180" s="1">
        <v>57700</v>
      </c>
      <c r="X180" s="1">
        <v>51000</v>
      </c>
      <c r="Y180" s="1">
        <v>58400</v>
      </c>
      <c r="Z180" s="1">
        <v>56000</v>
      </c>
      <c r="AA180" s="1">
        <v>49600</v>
      </c>
      <c r="AB180" s="1">
        <v>51300</v>
      </c>
      <c r="AC180" s="1"/>
      <c r="AD180" s="1"/>
      <c r="AE180" s="1" t="s">
        <v>9</v>
      </c>
      <c r="AF180" s="1" t="s">
        <v>9</v>
      </c>
      <c r="AG180" s="1"/>
      <c r="AH180" s="1"/>
      <c r="AI180" s="1"/>
      <c r="AJ180" s="1"/>
      <c r="AK180" s="1"/>
      <c r="AL180" s="1"/>
      <c r="AM180" s="1" t="e">
        <v>#N/A</v>
      </c>
      <c r="AN180" s="1"/>
      <c r="AO180" s="71"/>
      <c r="AP180" s="71"/>
      <c r="AR180" s="4" t="str">
        <f>IFERROR(VLOOKUP(Table3[[#This Row],[Station '#]], $AU$3:$AV$147,2,FALSE),"")</f>
        <v/>
      </c>
    </row>
    <row r="181" spans="1:44" ht="16.5" hidden="1" customHeight="1" x14ac:dyDescent="0.3">
      <c r="A181" s="70" t="s">
        <v>119</v>
      </c>
      <c r="B181" s="2" t="s">
        <v>124</v>
      </c>
      <c r="C181" s="1"/>
      <c r="D181" s="2">
        <v>31500</v>
      </c>
      <c r="E181" s="2">
        <v>34500</v>
      </c>
      <c r="F181" s="2">
        <v>36600</v>
      </c>
      <c r="G181" s="2">
        <v>35200</v>
      </c>
      <c r="H181" s="2">
        <v>40100</v>
      </c>
      <c r="I181" s="2">
        <v>40300</v>
      </c>
      <c r="J181" s="2">
        <v>46100</v>
      </c>
      <c r="K181" s="2">
        <v>43900</v>
      </c>
      <c r="L181" s="2">
        <v>46300</v>
      </c>
      <c r="M181" s="2">
        <v>40200</v>
      </c>
      <c r="N181" s="2">
        <v>44500</v>
      </c>
      <c r="O181" s="2">
        <v>44100</v>
      </c>
      <c r="P181" s="2">
        <v>41900</v>
      </c>
      <c r="Q181" s="2">
        <v>46000</v>
      </c>
      <c r="R181" s="1">
        <v>48300</v>
      </c>
      <c r="S181" s="1">
        <v>50700</v>
      </c>
      <c r="T181" s="1">
        <v>48700</v>
      </c>
      <c r="U181" s="1"/>
      <c r="V181" s="1" t="s">
        <v>9</v>
      </c>
      <c r="W181" s="1"/>
      <c r="X181" s="1"/>
      <c r="Y181" s="1"/>
      <c r="Z181" s="1"/>
      <c r="AA181" s="1"/>
      <c r="AB181" s="1"/>
      <c r="AC181" s="1"/>
      <c r="AD181" s="1"/>
      <c r="AE181" s="1" t="s">
        <v>9</v>
      </c>
      <c r="AF181" s="1" t="s">
        <v>9</v>
      </c>
      <c r="AG181" s="1"/>
      <c r="AH181" s="1"/>
      <c r="AI181" s="1"/>
      <c r="AJ181" s="1"/>
      <c r="AK181" s="1"/>
      <c r="AL181" s="1"/>
      <c r="AM181" s="1" t="e">
        <v>#N/A</v>
      </c>
      <c r="AN181" s="1"/>
      <c r="AO181" s="71"/>
      <c r="AP181" s="71"/>
      <c r="AR181" s="4" t="str">
        <f>IFERROR(VLOOKUP(Table3[[#This Row],[Station '#]], $AU$3:$AV$147,2,FALSE),"")</f>
        <v/>
      </c>
    </row>
    <row r="182" spans="1:44" x14ac:dyDescent="0.3">
      <c r="A182" s="70" t="s">
        <v>119</v>
      </c>
      <c r="B182" s="2" t="s">
        <v>574</v>
      </c>
      <c r="C182" s="72">
        <v>40</v>
      </c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1"/>
      <c r="S182" s="1">
        <v>44800</v>
      </c>
      <c r="T182" s="1">
        <v>46100</v>
      </c>
      <c r="U182" s="1">
        <v>49800</v>
      </c>
      <c r="V182" s="1">
        <v>53700</v>
      </c>
      <c r="W182" s="1">
        <v>56800</v>
      </c>
      <c r="X182" s="1">
        <v>56700</v>
      </c>
      <c r="Y182" s="1">
        <v>55900</v>
      </c>
      <c r="Z182" s="1">
        <v>53000</v>
      </c>
      <c r="AA182" s="1">
        <v>50000</v>
      </c>
      <c r="AB182" s="1">
        <v>47100</v>
      </c>
      <c r="AC182" s="1">
        <v>48600</v>
      </c>
      <c r="AD182" s="1">
        <v>48300</v>
      </c>
      <c r="AE182" s="1">
        <v>45200</v>
      </c>
      <c r="AF182" s="1">
        <v>45800</v>
      </c>
      <c r="AG182" s="1">
        <v>46500</v>
      </c>
      <c r="AH182" s="1">
        <v>45600</v>
      </c>
      <c r="AI182" s="1">
        <v>46500</v>
      </c>
      <c r="AJ182" s="1">
        <v>46400</v>
      </c>
      <c r="AK182" s="1">
        <f>VLOOKUP(C182,[1]DataDownloadReport_02082019!$A$2:$E$123,5,FALSE)</f>
        <v>45200</v>
      </c>
      <c r="AL182" s="1">
        <v>45100</v>
      </c>
      <c r="AM182" s="1">
        <v>40400</v>
      </c>
      <c r="AN182" s="1">
        <v>45000</v>
      </c>
      <c r="AO182" s="71">
        <v>45100</v>
      </c>
      <c r="AP182" s="71"/>
      <c r="AR182" s="4">
        <f>IFERROR(VLOOKUP(Table3[[#This Row],[Station '#]], $AU$3:$AV$147,2,FALSE),"")</f>
        <v>45100</v>
      </c>
    </row>
    <row r="183" spans="1:44" ht="16.5" hidden="1" customHeight="1" x14ac:dyDescent="0.3">
      <c r="A183" s="70" t="s">
        <v>119</v>
      </c>
      <c r="B183" s="2" t="s">
        <v>125</v>
      </c>
      <c r="C183" s="1">
        <v>270</v>
      </c>
      <c r="D183" s="2">
        <v>21500</v>
      </c>
      <c r="E183" s="2">
        <v>28000</v>
      </c>
      <c r="F183" s="2">
        <v>26800</v>
      </c>
      <c r="G183" s="2">
        <v>28100</v>
      </c>
      <c r="H183" s="2">
        <v>32100</v>
      </c>
      <c r="I183" s="2">
        <v>35300</v>
      </c>
      <c r="J183" s="2">
        <v>28800</v>
      </c>
      <c r="K183" s="2">
        <v>33800</v>
      </c>
      <c r="L183" s="2">
        <v>36600</v>
      </c>
      <c r="M183" s="2">
        <v>35000</v>
      </c>
      <c r="N183" s="2">
        <v>33500</v>
      </c>
      <c r="O183" s="2">
        <v>31200</v>
      </c>
      <c r="P183" s="2">
        <v>31500</v>
      </c>
      <c r="Q183" s="2">
        <v>30200</v>
      </c>
      <c r="R183" s="1">
        <v>34000</v>
      </c>
      <c r="S183" s="1">
        <v>32700</v>
      </c>
      <c r="T183" s="1">
        <v>33500</v>
      </c>
      <c r="U183" s="1">
        <v>35100</v>
      </c>
      <c r="V183" s="1">
        <v>37400</v>
      </c>
      <c r="W183" s="1">
        <v>40500</v>
      </c>
      <c r="X183" s="1">
        <v>40700</v>
      </c>
      <c r="Y183" s="1">
        <v>42200</v>
      </c>
      <c r="Z183" s="1">
        <v>42900</v>
      </c>
      <c r="AA183" s="1">
        <v>46500</v>
      </c>
      <c r="AB183" s="1">
        <v>42600</v>
      </c>
      <c r="AC183" s="1"/>
      <c r="AD183" s="1"/>
      <c r="AE183" s="1" t="s">
        <v>9</v>
      </c>
      <c r="AF183" s="1" t="s">
        <v>9</v>
      </c>
      <c r="AG183" s="1"/>
      <c r="AH183" s="1"/>
      <c r="AI183" s="1"/>
      <c r="AJ183" s="1"/>
      <c r="AK183" s="1"/>
      <c r="AL183" s="1"/>
      <c r="AM183" s="1" t="e">
        <v>#N/A</v>
      </c>
      <c r="AN183" s="1"/>
      <c r="AO183" s="71"/>
      <c r="AP183" s="71"/>
      <c r="AR183" s="4" t="str">
        <f>IFERROR(VLOOKUP(Table3[[#This Row],[Station '#]], $AU$3:$AV$147,2,FALSE),"")</f>
        <v/>
      </c>
    </row>
    <row r="184" spans="1:44" ht="16.5" hidden="1" customHeight="1" x14ac:dyDescent="0.3">
      <c r="A184" s="70" t="s">
        <v>119</v>
      </c>
      <c r="B184" s="2" t="s">
        <v>29</v>
      </c>
      <c r="C184" s="1">
        <v>267</v>
      </c>
      <c r="D184" s="2">
        <v>10600</v>
      </c>
      <c r="E184" s="2">
        <v>14200</v>
      </c>
      <c r="F184" s="2">
        <v>13300</v>
      </c>
      <c r="G184" s="2">
        <v>12200</v>
      </c>
      <c r="H184" s="2">
        <v>17000</v>
      </c>
      <c r="I184" s="2">
        <v>17800</v>
      </c>
      <c r="J184" s="2">
        <v>15700</v>
      </c>
      <c r="K184" s="2">
        <v>17300</v>
      </c>
      <c r="L184" s="2">
        <v>18200</v>
      </c>
      <c r="M184" s="2">
        <v>17100</v>
      </c>
      <c r="N184" s="2">
        <v>16700</v>
      </c>
      <c r="O184" s="2">
        <v>17200</v>
      </c>
      <c r="P184" s="2">
        <v>17400</v>
      </c>
      <c r="Q184" s="2">
        <v>19300</v>
      </c>
      <c r="R184" s="1">
        <v>20100</v>
      </c>
      <c r="S184" s="1">
        <v>21800</v>
      </c>
      <c r="T184" s="1">
        <v>20400</v>
      </c>
      <c r="U184" s="1">
        <v>20600</v>
      </c>
      <c r="V184" s="1">
        <v>22300</v>
      </c>
      <c r="W184" s="1">
        <v>25000</v>
      </c>
      <c r="X184" s="1">
        <v>27300</v>
      </c>
      <c r="Y184" s="1">
        <v>28700</v>
      </c>
      <c r="Z184" s="1">
        <v>30600</v>
      </c>
      <c r="AA184" s="1">
        <v>35500</v>
      </c>
      <c r="AB184" s="1">
        <v>29600</v>
      </c>
      <c r="AC184" s="1">
        <v>29000</v>
      </c>
      <c r="AD184" s="1"/>
      <c r="AE184" s="1" t="s">
        <v>9</v>
      </c>
      <c r="AF184" s="1" t="s">
        <v>9</v>
      </c>
      <c r="AG184" s="1"/>
      <c r="AH184" s="1"/>
      <c r="AI184" s="1"/>
      <c r="AJ184" s="1"/>
      <c r="AK184" s="1"/>
      <c r="AL184" s="1"/>
      <c r="AM184" s="1"/>
      <c r="AN184" s="1"/>
      <c r="AO184" s="71"/>
      <c r="AP184" s="71"/>
      <c r="AR184" s="4" t="str">
        <f>IFERROR(VLOOKUP(Table3[[#This Row],[Station '#]], $AU$3:$AV$147,2,FALSE),"")</f>
        <v/>
      </c>
    </row>
    <row r="185" spans="1:44" ht="16.5" hidden="1" customHeight="1" x14ac:dyDescent="0.3">
      <c r="A185" s="70" t="s">
        <v>119</v>
      </c>
      <c r="B185" s="2" t="s">
        <v>62</v>
      </c>
      <c r="C185" s="1">
        <v>24</v>
      </c>
      <c r="D185" s="2"/>
      <c r="E185" s="2"/>
      <c r="F185" s="2"/>
      <c r="G185" s="2"/>
      <c r="H185" s="2"/>
      <c r="I185" s="2" t="s">
        <v>9</v>
      </c>
      <c r="J185" s="2" t="s">
        <v>9</v>
      </c>
      <c r="K185" s="2">
        <v>5700</v>
      </c>
      <c r="L185" s="2">
        <v>5300</v>
      </c>
      <c r="M185" s="2">
        <v>6300</v>
      </c>
      <c r="N185" s="2">
        <v>6900</v>
      </c>
      <c r="O185" s="2">
        <v>8400</v>
      </c>
      <c r="P185" s="2">
        <v>9300</v>
      </c>
      <c r="Q185" s="2">
        <v>10100</v>
      </c>
      <c r="R185" s="1">
        <v>11000</v>
      </c>
      <c r="S185" s="1">
        <v>12000</v>
      </c>
      <c r="T185" s="1">
        <v>12800</v>
      </c>
      <c r="U185" s="1">
        <v>13900</v>
      </c>
      <c r="V185" s="1">
        <v>14200</v>
      </c>
      <c r="W185" s="1">
        <v>16500</v>
      </c>
      <c r="X185" s="1">
        <v>18100</v>
      </c>
      <c r="Y185" s="1">
        <v>22100</v>
      </c>
      <c r="Z185" s="1">
        <v>23200</v>
      </c>
      <c r="AA185" s="1"/>
      <c r="AB185" s="1"/>
      <c r="AC185" s="1"/>
      <c r="AD185" s="1"/>
      <c r="AE185" s="1" t="s">
        <v>9</v>
      </c>
      <c r="AF185" s="1" t="s">
        <v>9</v>
      </c>
      <c r="AG185" s="1"/>
      <c r="AH185" s="1"/>
      <c r="AI185" s="1"/>
      <c r="AJ185" s="1"/>
      <c r="AK185" s="1"/>
      <c r="AL185" s="1"/>
      <c r="AM185" s="1" t="e">
        <v>#N/A</v>
      </c>
      <c r="AN185" s="1"/>
      <c r="AO185" s="71"/>
      <c r="AP185" s="71"/>
      <c r="AR185" s="4" t="str">
        <f>IFERROR(VLOOKUP(Table3[[#This Row],[Station '#]], $AU$3:$AV$147,2,FALSE),"")</f>
        <v/>
      </c>
    </row>
    <row r="186" spans="1:44" x14ac:dyDescent="0.3">
      <c r="A186" s="70" t="s">
        <v>119</v>
      </c>
      <c r="B186" s="2" t="s">
        <v>16</v>
      </c>
      <c r="C186" s="1">
        <v>443</v>
      </c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1"/>
      <c r="S186" s="1">
        <v>2200</v>
      </c>
      <c r="T186" s="1">
        <v>3500</v>
      </c>
      <c r="U186" s="1">
        <v>4400</v>
      </c>
      <c r="V186" s="1">
        <v>5500</v>
      </c>
      <c r="W186" s="1">
        <v>4900</v>
      </c>
      <c r="X186" s="1">
        <v>4800</v>
      </c>
      <c r="Y186" s="1">
        <v>5800</v>
      </c>
      <c r="Z186" s="1">
        <v>5900</v>
      </c>
      <c r="AA186" s="1">
        <v>5000</v>
      </c>
      <c r="AB186" s="1">
        <v>4900</v>
      </c>
      <c r="AC186" s="1"/>
      <c r="AD186" s="1"/>
      <c r="AE186" s="1" t="s">
        <v>9</v>
      </c>
      <c r="AF186" s="1">
        <v>4700</v>
      </c>
      <c r="AG186" s="1">
        <v>5400</v>
      </c>
      <c r="AH186" s="1">
        <v>6000</v>
      </c>
      <c r="AI186" s="1">
        <v>6600</v>
      </c>
      <c r="AJ186" s="1">
        <v>7200</v>
      </c>
      <c r="AK186" s="1">
        <f>VLOOKUP(C186,[1]DataDownloadReport_02082019!$A$2:$E$123,5,FALSE)</f>
        <v>7800</v>
      </c>
      <c r="AL186" s="1">
        <v>7800</v>
      </c>
      <c r="AM186" s="1">
        <v>8800</v>
      </c>
      <c r="AN186" s="1"/>
      <c r="AO186" s="71">
        <v>9600</v>
      </c>
      <c r="AP186" s="71"/>
      <c r="AR186" s="4">
        <f>IFERROR(VLOOKUP(Table3[[#This Row],[Station '#]], $AU$3:$AV$147,2,FALSE),"")</f>
        <v>9600</v>
      </c>
    </row>
    <row r="187" spans="1:44" hidden="1" x14ac:dyDescent="0.3">
      <c r="A187" s="70"/>
      <c r="B187" s="2"/>
      <c r="C187" s="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1"/>
      <c r="S187" s="1"/>
      <c r="T187" s="1"/>
      <c r="U187" s="1"/>
      <c r="V187" s="1"/>
      <c r="W187" s="1"/>
      <c r="X187" s="1"/>
      <c r="Y187" s="1"/>
      <c r="Z187" s="1"/>
      <c r="AA187" s="1"/>
      <c r="AB187" s="1"/>
      <c r="AC187" s="1"/>
      <c r="AD187" s="1"/>
      <c r="AE187" s="1" t="s">
        <v>9</v>
      </c>
      <c r="AF187" s="1" t="s">
        <v>9</v>
      </c>
      <c r="AG187" s="1"/>
      <c r="AH187" s="1"/>
      <c r="AI187" s="1"/>
      <c r="AJ187" s="1"/>
      <c r="AK187" s="1"/>
      <c r="AL187" s="1"/>
      <c r="AM187" s="1"/>
      <c r="AN187" s="1"/>
      <c r="AO187" s="71"/>
      <c r="AP187" s="71"/>
      <c r="AR187" s="4" t="str">
        <f>IFERROR(VLOOKUP(Table3[[#This Row],[Station '#]], $AU$3:$AV$147,2,FALSE),"")</f>
        <v/>
      </c>
    </row>
    <row r="188" spans="1:44" ht="16.5" hidden="1" customHeight="1" x14ac:dyDescent="0.3">
      <c r="A188" s="70" t="s">
        <v>126</v>
      </c>
      <c r="B188" s="2" t="s">
        <v>127</v>
      </c>
      <c r="C188" s="1">
        <v>475</v>
      </c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>
        <v>300</v>
      </c>
      <c r="Q188" s="2">
        <v>200</v>
      </c>
      <c r="R188" s="1">
        <v>300</v>
      </c>
      <c r="S188" s="1">
        <v>300</v>
      </c>
      <c r="T188" s="1">
        <v>500</v>
      </c>
      <c r="U188" s="1">
        <v>400</v>
      </c>
      <c r="V188" s="1">
        <v>400</v>
      </c>
      <c r="W188" s="1"/>
      <c r="X188" s="1">
        <v>600</v>
      </c>
      <c r="Y188" s="1">
        <v>600</v>
      </c>
      <c r="Z188" s="1">
        <v>800</v>
      </c>
      <c r="AA188" s="1">
        <v>500</v>
      </c>
      <c r="AB188" s="1">
        <v>500</v>
      </c>
      <c r="AC188" s="1"/>
      <c r="AD188" s="1"/>
      <c r="AE188" s="1" t="s">
        <v>9</v>
      </c>
      <c r="AF188" s="1" t="s">
        <v>9</v>
      </c>
      <c r="AG188" s="1"/>
      <c r="AH188" s="1"/>
      <c r="AI188" s="1"/>
      <c r="AJ188" s="1"/>
      <c r="AK188" s="1"/>
      <c r="AL188" s="1"/>
      <c r="AM188" s="1"/>
      <c r="AN188" s="1"/>
      <c r="AO188" s="71"/>
      <c r="AP188" s="71"/>
      <c r="AR188" s="4" t="str">
        <f>IFERROR(VLOOKUP(Table3[[#This Row],[Station '#]], $AU$3:$AV$147,2,FALSE),"")</f>
        <v/>
      </c>
    </row>
    <row r="189" spans="1:44" ht="16.5" hidden="1" customHeight="1" x14ac:dyDescent="0.3">
      <c r="A189" s="70"/>
      <c r="B189" s="2"/>
      <c r="C189" s="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1"/>
      <c r="S189" s="1"/>
      <c r="T189" s="1"/>
      <c r="U189" s="1"/>
      <c r="V189" s="1"/>
      <c r="W189" s="1"/>
      <c r="X189" s="1"/>
      <c r="Y189" s="1"/>
      <c r="Z189" s="1"/>
      <c r="AA189" s="1"/>
      <c r="AB189" s="1"/>
      <c r="AC189" s="1"/>
      <c r="AD189" s="1"/>
      <c r="AE189" s="1" t="s">
        <v>9</v>
      </c>
      <c r="AF189" s="1" t="s">
        <v>9</v>
      </c>
      <c r="AG189" s="1"/>
      <c r="AH189" s="1"/>
      <c r="AI189" s="1"/>
      <c r="AJ189" s="1"/>
      <c r="AK189" s="1"/>
      <c r="AL189" s="1"/>
      <c r="AM189" s="1"/>
      <c r="AN189" s="1"/>
      <c r="AO189" s="71"/>
      <c r="AP189" s="71"/>
      <c r="AR189" s="4" t="str">
        <f>IFERROR(VLOOKUP(Table3[[#This Row],[Station '#]], $AU$3:$AV$147,2,FALSE),"")</f>
        <v/>
      </c>
    </row>
    <row r="190" spans="1:44" ht="16.5" hidden="1" customHeight="1" x14ac:dyDescent="0.3">
      <c r="A190" s="70" t="s">
        <v>128</v>
      </c>
      <c r="B190" s="2" t="s">
        <v>129</v>
      </c>
      <c r="C190" s="1">
        <v>271</v>
      </c>
      <c r="D190" s="2"/>
      <c r="E190" s="2"/>
      <c r="F190" s="2"/>
      <c r="G190" s="2"/>
      <c r="H190" s="2"/>
      <c r="I190" s="2">
        <v>900</v>
      </c>
      <c r="J190" s="2">
        <v>1600</v>
      </c>
      <c r="K190" s="2">
        <v>1500</v>
      </c>
      <c r="L190" s="2">
        <v>5100</v>
      </c>
      <c r="M190" s="2">
        <v>6000</v>
      </c>
      <c r="N190" s="2">
        <v>6400</v>
      </c>
      <c r="O190" s="2">
        <v>6900</v>
      </c>
      <c r="P190" s="2">
        <v>6100</v>
      </c>
      <c r="Q190" s="2">
        <v>6700</v>
      </c>
      <c r="R190" s="1">
        <v>7400</v>
      </c>
      <c r="S190" s="1">
        <v>9500</v>
      </c>
      <c r="T190" s="1">
        <v>8800</v>
      </c>
      <c r="U190" s="1">
        <v>11200</v>
      </c>
      <c r="V190" s="1">
        <v>9900</v>
      </c>
      <c r="W190" s="1">
        <v>12000</v>
      </c>
      <c r="X190" s="1">
        <v>13800</v>
      </c>
      <c r="Y190" s="1" t="s">
        <v>8</v>
      </c>
      <c r="Z190" s="1">
        <v>10000</v>
      </c>
      <c r="AA190" s="1">
        <v>13000</v>
      </c>
      <c r="AB190" s="1">
        <v>11900</v>
      </c>
      <c r="AC190" s="1"/>
      <c r="AD190" s="1"/>
      <c r="AE190" s="1" t="s">
        <v>9</v>
      </c>
      <c r="AF190" s="1" t="s">
        <v>9</v>
      </c>
      <c r="AG190" s="1"/>
      <c r="AH190" s="1"/>
      <c r="AI190" s="1"/>
      <c r="AJ190" s="1"/>
      <c r="AK190" s="1"/>
      <c r="AL190" s="1"/>
      <c r="AM190" s="1"/>
      <c r="AN190" s="1"/>
      <c r="AO190" s="71"/>
      <c r="AP190" s="71"/>
      <c r="AR190" s="4" t="str">
        <f>IFERROR(VLOOKUP(Table3[[#This Row],[Station '#]], $AU$3:$AV$147,2,FALSE),"")</f>
        <v/>
      </c>
    </row>
    <row r="191" spans="1:44" ht="16.5" hidden="1" customHeight="1" x14ac:dyDescent="0.3">
      <c r="A191" s="70"/>
      <c r="B191" s="2"/>
      <c r="C191" s="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1"/>
      <c r="S191" s="1"/>
      <c r="T191" s="1"/>
      <c r="U191" s="1"/>
      <c r="V191" s="1"/>
      <c r="W191" s="1"/>
      <c r="X191" s="1"/>
      <c r="Y191" s="1"/>
      <c r="Z191" s="1"/>
      <c r="AA191" s="1"/>
      <c r="AB191" s="1"/>
      <c r="AC191" s="1"/>
      <c r="AD191" s="1"/>
      <c r="AE191" s="1" t="s">
        <v>9</v>
      </c>
      <c r="AF191" s="1" t="s">
        <v>9</v>
      </c>
      <c r="AG191" s="1"/>
      <c r="AH191" s="1"/>
      <c r="AI191" s="1"/>
      <c r="AJ191" s="1"/>
      <c r="AK191" s="1"/>
      <c r="AL191" s="1"/>
      <c r="AM191" s="1"/>
      <c r="AN191" s="1"/>
      <c r="AO191" s="71"/>
      <c r="AP191" s="71"/>
      <c r="AR191" s="4" t="str">
        <f>IFERROR(VLOOKUP(Table3[[#This Row],[Station '#]], $AU$3:$AV$147,2,FALSE),"")</f>
        <v/>
      </c>
    </row>
    <row r="192" spans="1:44" ht="16.5" hidden="1" customHeight="1" x14ac:dyDescent="0.3">
      <c r="A192" s="70" t="s">
        <v>130</v>
      </c>
      <c r="B192" s="2" t="s">
        <v>131</v>
      </c>
      <c r="C192" s="1">
        <v>632</v>
      </c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1"/>
      <c r="S192" s="1"/>
      <c r="T192" s="1"/>
      <c r="U192" s="1"/>
      <c r="V192" s="1">
        <v>1600</v>
      </c>
      <c r="W192" s="1">
        <v>1600</v>
      </c>
      <c r="X192" s="1">
        <v>1600</v>
      </c>
      <c r="Y192" s="1">
        <v>2000</v>
      </c>
      <c r="Z192" s="1">
        <v>1500</v>
      </c>
      <c r="AA192" s="1">
        <v>1500</v>
      </c>
      <c r="AB192" s="1">
        <v>1100</v>
      </c>
      <c r="AC192" s="1"/>
      <c r="AD192" s="1"/>
      <c r="AE192" s="1" t="s">
        <v>9</v>
      </c>
      <c r="AF192" s="1" t="s">
        <v>9</v>
      </c>
      <c r="AG192" s="1"/>
      <c r="AH192" s="1"/>
      <c r="AI192" s="1"/>
      <c r="AJ192" s="1"/>
      <c r="AK192" s="1"/>
      <c r="AL192" s="1"/>
      <c r="AM192" s="1"/>
      <c r="AN192" s="1"/>
      <c r="AO192" s="71"/>
      <c r="AP192" s="71"/>
      <c r="AR192" s="4" t="str">
        <f>IFERROR(VLOOKUP(Table3[[#This Row],[Station '#]], $AU$3:$AV$147,2,FALSE),"")</f>
        <v/>
      </c>
    </row>
    <row r="193" spans="1:44" ht="16.5" hidden="1" customHeight="1" x14ac:dyDescent="0.3">
      <c r="A193" s="70"/>
      <c r="B193" s="2"/>
      <c r="C193" s="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1"/>
      <c r="S193" s="1"/>
      <c r="T193" s="1"/>
      <c r="U193" s="1"/>
      <c r="V193" s="1"/>
      <c r="W193" s="1"/>
      <c r="X193" s="1"/>
      <c r="Y193" s="1"/>
      <c r="Z193" s="1"/>
      <c r="AA193" s="1"/>
      <c r="AB193" s="1"/>
      <c r="AC193" s="1"/>
      <c r="AD193" s="1"/>
      <c r="AE193" s="1" t="s">
        <v>9</v>
      </c>
      <c r="AF193" s="1" t="s">
        <v>9</v>
      </c>
      <c r="AG193" s="1"/>
      <c r="AH193" s="1"/>
      <c r="AI193" s="1"/>
      <c r="AJ193" s="1"/>
      <c r="AK193" s="1"/>
      <c r="AL193" s="1"/>
      <c r="AM193" s="1"/>
      <c r="AN193" s="1"/>
      <c r="AO193" s="71"/>
      <c r="AP193" s="71"/>
      <c r="AR193" s="4" t="str">
        <f>IFERROR(VLOOKUP(Table3[[#This Row],[Station '#]], $AU$3:$AV$147,2,FALSE),"")</f>
        <v/>
      </c>
    </row>
    <row r="194" spans="1:44" ht="15.6" hidden="1" customHeight="1" x14ac:dyDescent="0.3">
      <c r="A194" s="70" t="s">
        <v>132</v>
      </c>
      <c r="B194" s="2" t="s">
        <v>133</v>
      </c>
      <c r="C194" s="1">
        <v>604</v>
      </c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1"/>
      <c r="S194" s="1"/>
      <c r="T194" s="1">
        <v>5800</v>
      </c>
      <c r="U194" s="1">
        <v>4200</v>
      </c>
      <c r="V194" s="1">
        <v>3900</v>
      </c>
      <c r="W194" s="1">
        <v>4100</v>
      </c>
      <c r="X194" s="1">
        <v>4500</v>
      </c>
      <c r="Y194" s="1">
        <v>5100</v>
      </c>
      <c r="Z194" s="1">
        <v>3400</v>
      </c>
      <c r="AA194" s="1">
        <v>3800</v>
      </c>
      <c r="AB194" s="1">
        <v>2800</v>
      </c>
      <c r="AC194" s="1"/>
      <c r="AD194" s="1"/>
      <c r="AE194" s="1" t="s">
        <v>9</v>
      </c>
      <c r="AF194" s="1" t="s">
        <v>9</v>
      </c>
      <c r="AG194" s="1"/>
      <c r="AH194" s="1"/>
      <c r="AI194" s="1"/>
      <c r="AJ194" s="1"/>
      <c r="AK194" s="1"/>
      <c r="AL194" s="1"/>
      <c r="AM194" s="1"/>
      <c r="AN194" s="1"/>
      <c r="AO194" s="71"/>
      <c r="AP194" s="71"/>
      <c r="AR194" s="4" t="str">
        <f>IFERROR(VLOOKUP(Table3[[#This Row],[Station '#]], $AU$3:$AV$147,2,FALSE),"")</f>
        <v/>
      </c>
    </row>
    <row r="195" spans="1:44" ht="16.5" hidden="1" customHeight="1" x14ac:dyDescent="0.3">
      <c r="A195" s="70" t="s">
        <v>132</v>
      </c>
      <c r="B195" s="2" t="s">
        <v>134</v>
      </c>
      <c r="C195" s="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>
        <v>7200</v>
      </c>
      <c r="Q195" s="2">
        <v>11500</v>
      </c>
      <c r="R195" s="1">
        <v>10400</v>
      </c>
      <c r="S195" s="1">
        <v>11900</v>
      </c>
      <c r="T195" s="1" t="s">
        <v>9</v>
      </c>
      <c r="U195" s="1" t="s">
        <v>7</v>
      </c>
      <c r="V195" s="1" t="s">
        <v>9</v>
      </c>
      <c r="W195" s="1"/>
      <c r="X195" s="1"/>
      <c r="Y195" s="1"/>
      <c r="Z195" s="1"/>
      <c r="AA195" s="1"/>
      <c r="AB195" s="1"/>
      <c r="AC195" s="1"/>
      <c r="AD195" s="1"/>
      <c r="AE195" s="1" t="s">
        <v>9</v>
      </c>
      <c r="AF195" s="1" t="s">
        <v>9</v>
      </c>
      <c r="AG195" s="1"/>
      <c r="AH195" s="1"/>
      <c r="AI195" s="1"/>
      <c r="AJ195" s="1"/>
      <c r="AK195" s="1"/>
      <c r="AL195" s="1"/>
      <c r="AM195" s="1"/>
      <c r="AN195" s="1"/>
      <c r="AO195" s="71"/>
      <c r="AP195" s="71"/>
      <c r="AR195" s="4" t="str">
        <f>IFERROR(VLOOKUP(Table3[[#This Row],[Station '#]], $AU$3:$AV$147,2,FALSE),"")</f>
        <v/>
      </c>
    </row>
    <row r="196" spans="1:44" ht="16.5" hidden="1" customHeight="1" x14ac:dyDescent="0.3">
      <c r="A196" s="70" t="s">
        <v>132</v>
      </c>
      <c r="B196" s="2" t="s">
        <v>93</v>
      </c>
      <c r="C196" s="1">
        <v>512</v>
      </c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1"/>
      <c r="S196" s="1"/>
      <c r="T196" s="1"/>
      <c r="U196" s="1"/>
      <c r="V196" s="1"/>
      <c r="W196" s="1"/>
      <c r="X196" s="1"/>
      <c r="Y196" s="1"/>
      <c r="Z196" s="1"/>
      <c r="AA196" s="1"/>
      <c r="AB196" s="1">
        <v>5700</v>
      </c>
      <c r="AC196" s="1"/>
      <c r="AD196" s="1"/>
      <c r="AE196" s="1" t="s">
        <v>9</v>
      </c>
      <c r="AF196" s="1" t="s">
        <v>9</v>
      </c>
      <c r="AG196" s="1"/>
      <c r="AH196" s="1"/>
      <c r="AI196" s="1"/>
      <c r="AJ196" s="1"/>
      <c r="AK196" s="1"/>
      <c r="AL196" s="1"/>
      <c r="AM196" s="1"/>
      <c r="AN196" s="1"/>
      <c r="AO196" s="71"/>
      <c r="AP196" s="71"/>
      <c r="AR196" s="4" t="str">
        <f>IFERROR(VLOOKUP(Table3[[#This Row],[Station '#]], $AU$3:$AV$147,2,FALSE),"")</f>
        <v/>
      </c>
    </row>
    <row r="197" spans="1:44" ht="16.5" hidden="1" customHeight="1" x14ac:dyDescent="0.3">
      <c r="A197" s="70" t="s">
        <v>132</v>
      </c>
      <c r="B197" s="2" t="s">
        <v>135</v>
      </c>
      <c r="C197" s="1">
        <v>603</v>
      </c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1"/>
      <c r="S197" s="1">
        <v>8000</v>
      </c>
      <c r="T197" s="1">
        <v>8000</v>
      </c>
      <c r="U197" s="1">
        <v>6400</v>
      </c>
      <c r="V197" s="1">
        <v>7100</v>
      </c>
      <c r="W197" s="1">
        <v>8100</v>
      </c>
      <c r="X197" s="1">
        <v>7100</v>
      </c>
      <c r="Y197" s="1">
        <v>8600</v>
      </c>
      <c r="Z197" s="1">
        <v>5600</v>
      </c>
      <c r="AA197" s="1">
        <v>6700</v>
      </c>
      <c r="AB197" s="1">
        <v>5700</v>
      </c>
      <c r="AC197" s="1"/>
      <c r="AD197" s="1"/>
      <c r="AE197" s="1" t="s">
        <v>9</v>
      </c>
      <c r="AF197" s="1" t="s">
        <v>9</v>
      </c>
      <c r="AG197" s="1"/>
      <c r="AH197" s="1"/>
      <c r="AI197" s="1"/>
      <c r="AJ197" s="1"/>
      <c r="AK197" s="1"/>
      <c r="AL197" s="1"/>
      <c r="AM197" s="1"/>
      <c r="AN197" s="1"/>
      <c r="AO197" s="71"/>
      <c r="AP197" s="71"/>
      <c r="AR197" s="4" t="str">
        <f>IFERROR(VLOOKUP(Table3[[#This Row],[Station '#]], $AU$3:$AV$147,2,FALSE),"")</f>
        <v/>
      </c>
    </row>
    <row r="198" spans="1:44" ht="16.5" hidden="1" customHeight="1" x14ac:dyDescent="0.3">
      <c r="A198" s="70" t="s">
        <v>132</v>
      </c>
      <c r="B198" s="2" t="s">
        <v>16</v>
      </c>
      <c r="C198" s="1">
        <v>602</v>
      </c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1"/>
      <c r="S198" s="1">
        <v>4900</v>
      </c>
      <c r="T198" s="1">
        <v>4500</v>
      </c>
      <c r="U198" s="1">
        <v>4800</v>
      </c>
      <c r="V198" s="1">
        <v>4800</v>
      </c>
      <c r="W198" s="1">
        <v>5900</v>
      </c>
      <c r="X198" s="1">
        <v>5100</v>
      </c>
      <c r="Y198" s="1">
        <v>5500</v>
      </c>
      <c r="Z198" s="1">
        <v>4300</v>
      </c>
      <c r="AA198" s="1">
        <v>5600</v>
      </c>
      <c r="AB198" s="1">
        <v>4700</v>
      </c>
      <c r="AC198" s="1"/>
      <c r="AD198" s="1"/>
      <c r="AE198" s="1" t="s">
        <v>9</v>
      </c>
      <c r="AF198" s="1" t="s">
        <v>9</v>
      </c>
      <c r="AG198" s="1"/>
      <c r="AH198" s="1"/>
      <c r="AI198" s="1"/>
      <c r="AJ198" s="1"/>
      <c r="AK198" s="1"/>
      <c r="AL198" s="1"/>
      <c r="AM198" s="1"/>
      <c r="AN198" s="1"/>
      <c r="AO198" s="71"/>
      <c r="AP198" s="71"/>
      <c r="AR198" s="4" t="str">
        <f>IFERROR(VLOOKUP(Table3[[#This Row],[Station '#]], $AU$3:$AV$147,2,FALSE),"")</f>
        <v/>
      </c>
    </row>
    <row r="199" spans="1:44" ht="16.5" customHeight="1" x14ac:dyDescent="0.3">
      <c r="A199" s="70"/>
      <c r="B199" s="2"/>
      <c r="C199" s="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1"/>
      <c r="S199" s="1"/>
      <c r="T199" s="1" t="s">
        <v>9</v>
      </c>
      <c r="U199" s="1" t="s">
        <v>7</v>
      </c>
      <c r="V199" s="1" t="s">
        <v>9</v>
      </c>
      <c r="W199" s="1"/>
      <c r="X199" s="1"/>
      <c r="Y199" s="1"/>
      <c r="Z199" s="1"/>
      <c r="AA199" s="1"/>
      <c r="AB199" s="1"/>
      <c r="AC199" s="1"/>
      <c r="AD199" s="1"/>
      <c r="AE199" s="1" t="s">
        <v>9</v>
      </c>
      <c r="AF199" s="1" t="s">
        <v>9</v>
      </c>
      <c r="AG199" s="1"/>
      <c r="AH199" s="1"/>
      <c r="AI199" s="1"/>
      <c r="AJ199" s="1"/>
      <c r="AK199" s="1"/>
      <c r="AL199" s="1"/>
      <c r="AM199" s="1"/>
      <c r="AN199" s="1"/>
      <c r="AO199" s="71"/>
      <c r="AP199" s="71"/>
      <c r="AR199" s="4" t="str">
        <f>IFERROR(VLOOKUP(Table3[[#This Row],[Station '#]], $AU$3:$AV$147,2,FALSE),"")</f>
        <v/>
      </c>
    </row>
    <row r="200" spans="1:44" x14ac:dyDescent="0.3">
      <c r="A200" s="70" t="s">
        <v>136</v>
      </c>
      <c r="B200" s="2" t="s">
        <v>137</v>
      </c>
      <c r="C200" s="1">
        <v>274</v>
      </c>
      <c r="D200" s="2">
        <v>7900</v>
      </c>
      <c r="E200" s="2">
        <v>6100</v>
      </c>
      <c r="F200" s="2">
        <v>6200</v>
      </c>
      <c r="G200" s="2">
        <v>6600</v>
      </c>
      <c r="H200" s="2">
        <v>5900</v>
      </c>
      <c r="I200" s="2">
        <v>6100</v>
      </c>
      <c r="J200" s="2">
        <v>6200</v>
      </c>
      <c r="K200" s="2">
        <v>6700</v>
      </c>
      <c r="L200" s="2">
        <v>6400</v>
      </c>
      <c r="M200" s="2">
        <v>7100</v>
      </c>
      <c r="N200" s="2">
        <v>7600</v>
      </c>
      <c r="O200" s="2">
        <v>6400</v>
      </c>
      <c r="P200" s="2">
        <v>7200</v>
      </c>
      <c r="Q200" s="2">
        <v>7500</v>
      </c>
      <c r="R200" s="1">
        <v>7300</v>
      </c>
      <c r="S200" s="1">
        <v>8100</v>
      </c>
      <c r="T200" s="1">
        <v>7100</v>
      </c>
      <c r="U200" s="1">
        <v>7700</v>
      </c>
      <c r="V200" s="1">
        <v>7900</v>
      </c>
      <c r="W200" s="1">
        <v>8300</v>
      </c>
      <c r="X200" s="1">
        <v>7800</v>
      </c>
      <c r="Y200" s="1">
        <v>9200</v>
      </c>
      <c r="Z200" s="1">
        <v>8100</v>
      </c>
      <c r="AA200" s="1">
        <v>6200</v>
      </c>
      <c r="AB200" s="1">
        <v>6500</v>
      </c>
      <c r="AC200" s="1">
        <v>9100</v>
      </c>
      <c r="AD200" s="1"/>
      <c r="AE200" s="1" t="s">
        <v>9</v>
      </c>
      <c r="AF200" s="1">
        <v>9600</v>
      </c>
      <c r="AG200" s="1"/>
      <c r="AH200" s="1"/>
      <c r="AI200" s="1"/>
      <c r="AJ200" s="1">
        <v>9400</v>
      </c>
      <c r="AK200" s="1"/>
      <c r="AL200" s="1">
        <v>10200</v>
      </c>
      <c r="AM200" s="1"/>
      <c r="AN200" s="1"/>
      <c r="AO200" s="71"/>
      <c r="AP200" s="71"/>
      <c r="AR200" s="4" t="str">
        <f>IFERROR(VLOOKUP(Table3[[#This Row],[Station '#]], $AU$3:$AV$147,2,FALSE),"")</f>
        <v/>
      </c>
    </row>
    <row r="201" spans="1:44" ht="16.5" hidden="1" customHeight="1" x14ac:dyDescent="0.3">
      <c r="A201" s="70" t="s">
        <v>136</v>
      </c>
      <c r="B201" s="2" t="s">
        <v>138</v>
      </c>
      <c r="C201" s="1">
        <v>272</v>
      </c>
      <c r="D201" s="2"/>
      <c r="E201" s="2">
        <v>12000</v>
      </c>
      <c r="F201" s="2">
        <v>10800</v>
      </c>
      <c r="G201" s="2">
        <v>12000</v>
      </c>
      <c r="H201" s="2">
        <v>14300</v>
      </c>
      <c r="I201" s="2">
        <v>14200</v>
      </c>
      <c r="J201" s="2">
        <v>14100</v>
      </c>
      <c r="K201" s="2">
        <v>15000</v>
      </c>
      <c r="L201" s="2">
        <v>13200</v>
      </c>
      <c r="M201" s="2">
        <v>14400</v>
      </c>
      <c r="N201" s="2">
        <v>14700</v>
      </c>
      <c r="O201" s="2">
        <v>13500</v>
      </c>
      <c r="P201" s="2">
        <v>13400</v>
      </c>
      <c r="Q201" s="2">
        <v>13500</v>
      </c>
      <c r="R201" s="1">
        <v>13400</v>
      </c>
      <c r="S201" s="1">
        <v>14000</v>
      </c>
      <c r="T201" s="1">
        <v>15000</v>
      </c>
      <c r="U201" s="1">
        <v>14100</v>
      </c>
      <c r="V201" s="1">
        <v>13800</v>
      </c>
      <c r="W201" s="1">
        <v>13900</v>
      </c>
      <c r="X201" s="1">
        <v>13900</v>
      </c>
      <c r="Y201" s="1">
        <v>14700</v>
      </c>
      <c r="Z201" s="1">
        <v>13900</v>
      </c>
      <c r="AA201" s="1">
        <v>12300</v>
      </c>
      <c r="AB201" s="1">
        <v>12000</v>
      </c>
      <c r="AC201" s="1">
        <v>12600</v>
      </c>
      <c r="AD201" s="1"/>
      <c r="AE201" s="1" t="s">
        <v>9</v>
      </c>
      <c r="AF201" s="1" t="s">
        <v>9</v>
      </c>
      <c r="AG201" s="1"/>
      <c r="AH201" s="1"/>
      <c r="AI201" s="1"/>
      <c r="AJ201" s="1"/>
      <c r="AK201" s="1"/>
      <c r="AL201" s="1"/>
      <c r="AM201" s="1"/>
      <c r="AN201" s="1"/>
      <c r="AO201" s="71"/>
      <c r="AP201" s="71"/>
      <c r="AR201" s="4" t="str">
        <f>IFERROR(VLOOKUP(Table3[[#This Row],[Station '#]], $AU$3:$AV$147,2,FALSE),"")</f>
        <v/>
      </c>
    </row>
    <row r="202" spans="1:44" ht="16.5" hidden="1" customHeight="1" x14ac:dyDescent="0.3">
      <c r="A202" s="70" t="s">
        <v>136</v>
      </c>
      <c r="B202" s="2" t="s">
        <v>139</v>
      </c>
      <c r="C202" s="1"/>
      <c r="D202" s="2">
        <v>18900</v>
      </c>
      <c r="E202" s="2">
        <v>26600</v>
      </c>
      <c r="F202" s="2">
        <v>13900</v>
      </c>
      <c r="G202" s="2">
        <v>16600</v>
      </c>
      <c r="H202" s="2">
        <v>16700</v>
      </c>
      <c r="I202" s="2">
        <v>17600</v>
      </c>
      <c r="J202" s="2">
        <v>16800</v>
      </c>
      <c r="K202" s="2">
        <v>18500</v>
      </c>
      <c r="L202" s="2">
        <v>16500</v>
      </c>
      <c r="M202" s="2">
        <v>17000</v>
      </c>
      <c r="N202" s="2">
        <v>17500</v>
      </c>
      <c r="O202" s="2"/>
      <c r="P202" s="2"/>
      <c r="Q202" s="2"/>
      <c r="R202" s="1"/>
      <c r="S202" s="1" t="s">
        <v>7</v>
      </c>
      <c r="T202" s="1" t="s">
        <v>9</v>
      </c>
      <c r="U202" s="1" t="s">
        <v>7</v>
      </c>
      <c r="V202" s="1" t="s">
        <v>9</v>
      </c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 t="e">
        <v>#N/A</v>
      </c>
      <c r="AN202" s="1"/>
      <c r="AO202" s="71"/>
      <c r="AP202" s="71"/>
      <c r="AR202" s="4" t="str">
        <f>IFERROR(VLOOKUP(Table3[[#This Row],[Station '#]], $AU$3:$AV$147,2,FALSE),"")</f>
        <v/>
      </c>
    </row>
    <row r="203" spans="1:44" x14ac:dyDescent="0.3">
      <c r="A203" s="70" t="s">
        <v>136</v>
      </c>
      <c r="B203" s="2" t="s">
        <v>139</v>
      </c>
      <c r="C203" s="72">
        <v>44</v>
      </c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>
        <v>16900</v>
      </c>
      <c r="P203" s="2">
        <v>16700</v>
      </c>
      <c r="Q203" s="2">
        <v>16700</v>
      </c>
      <c r="R203" s="1">
        <v>16800</v>
      </c>
      <c r="S203" s="1">
        <v>16700</v>
      </c>
      <c r="T203" s="1">
        <v>16500</v>
      </c>
      <c r="U203" s="1">
        <v>16300</v>
      </c>
      <c r="V203" s="1">
        <v>16100</v>
      </c>
      <c r="W203" s="1">
        <v>16100</v>
      </c>
      <c r="X203" s="1">
        <v>16400</v>
      </c>
      <c r="Y203" s="1">
        <v>15300</v>
      </c>
      <c r="Z203" s="1">
        <v>14900</v>
      </c>
      <c r="AA203" s="1">
        <v>14200</v>
      </c>
      <c r="AB203" s="1">
        <v>14200</v>
      </c>
      <c r="AC203" s="1">
        <v>13700</v>
      </c>
      <c r="AD203" s="1">
        <v>13500</v>
      </c>
      <c r="AE203" s="1">
        <v>13700</v>
      </c>
      <c r="AF203" s="1">
        <v>13500</v>
      </c>
      <c r="AG203" s="1">
        <v>13500</v>
      </c>
      <c r="AH203" s="1">
        <v>12700</v>
      </c>
      <c r="AI203" s="1">
        <v>12400</v>
      </c>
      <c r="AJ203" s="1"/>
      <c r="AK203" s="1"/>
      <c r="AL203" s="1">
        <v>11000</v>
      </c>
      <c r="AM203" s="1">
        <v>11400</v>
      </c>
      <c r="AN203" s="1">
        <v>13400</v>
      </c>
      <c r="AO203" s="71">
        <v>12200</v>
      </c>
      <c r="AP203" s="71"/>
      <c r="AR203" s="4">
        <f>IFERROR(VLOOKUP(Table3[[#This Row],[Station '#]], $AU$3:$AV$147,2,FALSE),"")</f>
        <v>12200</v>
      </c>
    </row>
    <row r="204" spans="1:44" ht="16.5" hidden="1" customHeight="1" x14ac:dyDescent="0.3">
      <c r="A204" s="70" t="s">
        <v>136</v>
      </c>
      <c r="B204" s="2" t="s">
        <v>140</v>
      </c>
      <c r="C204" s="1">
        <v>520</v>
      </c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1">
        <v>19200</v>
      </c>
      <c r="S204" s="1">
        <v>19900</v>
      </c>
      <c r="T204" s="1">
        <v>19000</v>
      </c>
      <c r="U204" s="1">
        <v>18400</v>
      </c>
      <c r="V204" s="1">
        <v>18000</v>
      </c>
      <c r="W204" s="1">
        <v>17400</v>
      </c>
      <c r="X204" s="1">
        <v>16200</v>
      </c>
      <c r="Y204" s="1">
        <v>16400</v>
      </c>
      <c r="Z204" s="1">
        <v>18500</v>
      </c>
      <c r="AA204" s="1">
        <v>16600</v>
      </c>
      <c r="AB204" s="1">
        <v>15600</v>
      </c>
      <c r="AC204" s="1">
        <v>14500</v>
      </c>
      <c r="AD204" s="1"/>
      <c r="AE204" s="1" t="s">
        <v>9</v>
      </c>
      <c r="AF204" s="1" t="s">
        <v>9</v>
      </c>
      <c r="AG204" s="1"/>
      <c r="AH204" s="1"/>
      <c r="AI204" s="1"/>
      <c r="AJ204" s="1"/>
      <c r="AK204" s="1"/>
      <c r="AL204" s="1"/>
      <c r="AM204" s="1"/>
      <c r="AN204" s="1"/>
      <c r="AO204" s="71"/>
      <c r="AP204" s="71"/>
      <c r="AR204" s="4" t="str">
        <f>IFERROR(VLOOKUP(Table3[[#This Row],[Station '#]], $AU$3:$AV$147,2,FALSE),"")</f>
        <v/>
      </c>
    </row>
    <row r="205" spans="1:44" x14ac:dyDescent="0.3">
      <c r="A205" s="70"/>
      <c r="B205" s="2"/>
      <c r="C205" s="1"/>
      <c r="D205" s="2"/>
      <c r="E205" s="2"/>
      <c r="F205" s="2"/>
      <c r="G205" s="2"/>
      <c r="H205" s="2"/>
      <c r="I205" s="2" t="s">
        <v>9</v>
      </c>
      <c r="J205" s="2" t="s">
        <v>9</v>
      </c>
      <c r="K205" s="2" t="s">
        <v>9</v>
      </c>
      <c r="L205" s="2"/>
      <c r="M205" s="2"/>
      <c r="N205" s="2"/>
      <c r="O205" s="2"/>
      <c r="P205" s="2"/>
      <c r="Q205" s="2"/>
      <c r="R205" s="1"/>
      <c r="S205" s="1" t="s">
        <v>7</v>
      </c>
      <c r="T205" s="1" t="s">
        <v>9</v>
      </c>
      <c r="U205" s="1" t="s">
        <v>7</v>
      </c>
      <c r="V205" s="1" t="s">
        <v>9</v>
      </c>
      <c r="W205" s="1"/>
      <c r="X205" s="1"/>
      <c r="Y205" s="1"/>
      <c r="Z205" s="1"/>
      <c r="AA205" s="1"/>
      <c r="AB205" s="1"/>
      <c r="AC205" s="1"/>
      <c r="AD205" s="1"/>
      <c r="AE205" s="1" t="s">
        <v>9</v>
      </c>
      <c r="AF205" s="1" t="s">
        <v>9</v>
      </c>
      <c r="AG205" s="1"/>
      <c r="AH205" s="1"/>
      <c r="AI205" s="1"/>
      <c r="AJ205" s="1"/>
      <c r="AK205" s="1"/>
      <c r="AL205" s="1"/>
      <c r="AM205" s="1"/>
      <c r="AN205" s="1"/>
      <c r="AO205" s="71"/>
      <c r="AP205" s="71"/>
      <c r="AR205" s="4" t="str">
        <f>IFERROR(VLOOKUP(Table3[[#This Row],[Station '#]], $AU$3:$AV$147,2,FALSE),"")</f>
        <v/>
      </c>
    </row>
    <row r="206" spans="1:44" x14ac:dyDescent="0.3">
      <c r="A206" s="70" t="s">
        <v>141</v>
      </c>
      <c r="B206" s="2" t="s">
        <v>410</v>
      </c>
      <c r="C206" s="1">
        <v>459</v>
      </c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1"/>
      <c r="S206" s="1"/>
      <c r="T206" s="1"/>
      <c r="U206" s="1"/>
      <c r="V206" s="1"/>
      <c r="W206" s="1"/>
      <c r="X206" s="1"/>
      <c r="Y206" s="1"/>
      <c r="Z206" s="1"/>
      <c r="AA206" s="1"/>
      <c r="AB206" s="1">
        <v>9100</v>
      </c>
      <c r="AC206" s="1">
        <v>9400</v>
      </c>
      <c r="AD206" s="1">
        <v>11800</v>
      </c>
      <c r="AE206" s="1" t="s">
        <v>9</v>
      </c>
      <c r="AF206" s="1">
        <v>15700</v>
      </c>
      <c r="AG206" s="1"/>
      <c r="AH206" s="1">
        <v>15800</v>
      </c>
      <c r="AI206" s="1"/>
      <c r="AJ206" s="1">
        <v>19500</v>
      </c>
      <c r="AK206" s="1"/>
      <c r="AL206" s="1">
        <v>17400</v>
      </c>
      <c r="AM206" s="1"/>
      <c r="AN206" s="1">
        <v>12500</v>
      </c>
      <c r="AO206" s="71"/>
      <c r="AP206" s="71"/>
      <c r="AR206" s="4" t="str">
        <f>IFERROR(VLOOKUP(Table3[[#This Row],[Station '#]], $AU$3:$AV$147,2,FALSE),"")</f>
        <v/>
      </c>
    </row>
    <row r="207" spans="1:44" x14ac:dyDescent="0.3">
      <c r="A207" s="70" t="s">
        <v>141</v>
      </c>
      <c r="B207" s="2" t="s">
        <v>16</v>
      </c>
      <c r="C207" s="1">
        <v>465</v>
      </c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>
        <v>1800</v>
      </c>
      <c r="Q207" s="2">
        <v>1700</v>
      </c>
      <c r="R207" s="1">
        <v>2100</v>
      </c>
      <c r="S207" s="1">
        <v>2400</v>
      </c>
      <c r="T207" s="1">
        <v>2100</v>
      </c>
      <c r="U207" s="1">
        <v>2900</v>
      </c>
      <c r="V207" s="1">
        <v>3700</v>
      </c>
      <c r="W207" s="1">
        <v>5900</v>
      </c>
      <c r="X207" s="1">
        <v>5900</v>
      </c>
      <c r="Y207" s="1">
        <v>7000</v>
      </c>
      <c r="Z207" s="1">
        <v>6700</v>
      </c>
      <c r="AA207" s="1">
        <v>6600</v>
      </c>
      <c r="AB207" s="1">
        <v>8300</v>
      </c>
      <c r="AC207" s="1">
        <v>9000</v>
      </c>
      <c r="AD207" s="1">
        <v>8300</v>
      </c>
      <c r="AE207" s="1" t="s">
        <v>9</v>
      </c>
      <c r="AF207" s="1">
        <v>8200</v>
      </c>
      <c r="AG207" s="1"/>
      <c r="AH207" s="1">
        <v>11500</v>
      </c>
      <c r="AI207" s="1"/>
      <c r="AJ207" s="1">
        <v>16200</v>
      </c>
      <c r="AK207" s="1"/>
      <c r="AL207" s="1">
        <v>15700</v>
      </c>
      <c r="AM207" s="1"/>
      <c r="AN207" s="1">
        <v>17100</v>
      </c>
      <c r="AO207" s="71"/>
      <c r="AP207" s="71"/>
      <c r="AR207" s="4" t="str">
        <f>IFERROR(VLOOKUP(Table3[[#This Row],[Station '#]], $AU$3:$AV$147,2,FALSE),"")</f>
        <v/>
      </c>
    </row>
    <row r="208" spans="1:44" hidden="1" x14ac:dyDescent="0.3">
      <c r="A208" s="70"/>
      <c r="B208" s="2"/>
      <c r="C208" s="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1"/>
      <c r="S208" s="1" t="s">
        <v>7</v>
      </c>
      <c r="T208" s="1" t="s">
        <v>9</v>
      </c>
      <c r="U208" s="1" t="s">
        <v>7</v>
      </c>
      <c r="V208" s="1" t="s">
        <v>9</v>
      </c>
      <c r="W208" s="1"/>
      <c r="X208" s="1"/>
      <c r="Y208" s="1"/>
      <c r="Z208" s="1"/>
      <c r="AA208" s="1"/>
      <c r="AB208" s="1"/>
      <c r="AC208" s="1"/>
      <c r="AD208" s="1"/>
      <c r="AE208" s="1" t="s">
        <v>9</v>
      </c>
      <c r="AF208" s="1" t="s">
        <v>9</v>
      </c>
      <c r="AG208" s="1"/>
      <c r="AH208" s="1"/>
      <c r="AI208" s="1"/>
      <c r="AJ208" s="1"/>
      <c r="AK208" s="1"/>
      <c r="AL208" s="1"/>
      <c r="AM208" s="1"/>
      <c r="AN208" s="1"/>
      <c r="AO208" s="71"/>
      <c r="AP208" s="71"/>
      <c r="AR208" s="4" t="str">
        <f>IFERROR(VLOOKUP(Table3[[#This Row],[Station '#]], $AU$3:$AV$147,2,FALSE),"")</f>
        <v/>
      </c>
    </row>
    <row r="209" spans="1:44" ht="16.5" hidden="1" customHeight="1" x14ac:dyDescent="0.3">
      <c r="A209" s="70" t="s">
        <v>142</v>
      </c>
      <c r="B209" s="2" t="s">
        <v>143</v>
      </c>
      <c r="C209" s="1">
        <v>625</v>
      </c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1"/>
      <c r="S209" s="1">
        <v>5400</v>
      </c>
      <c r="T209" s="1">
        <v>5600</v>
      </c>
      <c r="U209" s="1">
        <v>5200</v>
      </c>
      <c r="V209" s="1">
        <v>5100</v>
      </c>
      <c r="W209" s="1">
        <v>5800</v>
      </c>
      <c r="X209" s="1">
        <v>5900</v>
      </c>
      <c r="Y209" s="1">
        <v>6800</v>
      </c>
      <c r="Z209" s="1">
        <v>3400</v>
      </c>
      <c r="AA209" s="1"/>
      <c r="AB209" s="1">
        <v>4000</v>
      </c>
      <c r="AC209" s="1"/>
      <c r="AD209" s="1"/>
      <c r="AE209" s="1" t="s">
        <v>9</v>
      </c>
      <c r="AF209" s="1" t="s">
        <v>9</v>
      </c>
      <c r="AG209" s="1"/>
      <c r="AH209" s="1"/>
      <c r="AI209" s="1"/>
      <c r="AJ209" s="1"/>
      <c r="AK209" s="1"/>
      <c r="AL209" s="1"/>
      <c r="AM209" s="1"/>
      <c r="AN209" s="1"/>
      <c r="AO209" s="71"/>
      <c r="AP209" s="71"/>
      <c r="AR209" s="4" t="str">
        <f>IFERROR(VLOOKUP(Table3[[#This Row],[Station '#]], $AU$3:$AV$147,2,FALSE),"")</f>
        <v/>
      </c>
    </row>
    <row r="210" spans="1:44" ht="16.5" hidden="1" customHeight="1" x14ac:dyDescent="0.3">
      <c r="A210" s="70" t="s">
        <v>142</v>
      </c>
      <c r="B210" s="2" t="s">
        <v>144</v>
      </c>
      <c r="C210" s="1">
        <v>626</v>
      </c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1"/>
      <c r="S210" s="1">
        <v>8100</v>
      </c>
      <c r="T210" s="1">
        <v>8700</v>
      </c>
      <c r="U210" s="1">
        <v>9300</v>
      </c>
      <c r="V210" s="1">
        <v>8200</v>
      </c>
      <c r="W210" s="1">
        <v>8600</v>
      </c>
      <c r="X210" s="1">
        <v>8900</v>
      </c>
      <c r="Y210" s="1">
        <v>9800</v>
      </c>
      <c r="Z210" s="1">
        <v>8200</v>
      </c>
      <c r="AA210" s="1">
        <v>6800</v>
      </c>
      <c r="AB210" s="1">
        <v>6600</v>
      </c>
      <c r="AC210" s="1"/>
      <c r="AD210" s="1"/>
      <c r="AE210" s="1" t="s">
        <v>9</v>
      </c>
      <c r="AF210" s="1" t="s">
        <v>9</v>
      </c>
      <c r="AG210" s="1"/>
      <c r="AH210" s="1"/>
      <c r="AI210" s="1"/>
      <c r="AJ210" s="1"/>
      <c r="AK210" s="1"/>
      <c r="AL210" s="1"/>
      <c r="AM210" s="1"/>
      <c r="AN210" s="1"/>
      <c r="AO210" s="71"/>
      <c r="AP210" s="71"/>
      <c r="AR210" s="4" t="str">
        <f>IFERROR(VLOOKUP(Table3[[#This Row],[Station '#]], $AU$3:$AV$147,2,FALSE),"")</f>
        <v/>
      </c>
    </row>
    <row r="211" spans="1:44" ht="16.5" hidden="1" customHeight="1" x14ac:dyDescent="0.3">
      <c r="A211" s="70" t="s">
        <v>142</v>
      </c>
      <c r="B211" s="2" t="s">
        <v>145</v>
      </c>
      <c r="C211" s="1">
        <v>627</v>
      </c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1"/>
      <c r="S211" s="1">
        <v>7000</v>
      </c>
      <c r="T211" s="1">
        <v>7200</v>
      </c>
      <c r="U211" s="1">
        <v>6700</v>
      </c>
      <c r="V211" s="1">
        <v>6600</v>
      </c>
      <c r="W211" s="1">
        <v>7000</v>
      </c>
      <c r="X211" s="1">
        <v>6200</v>
      </c>
      <c r="Y211" s="1">
        <v>7600</v>
      </c>
      <c r="Z211" s="1">
        <v>6700</v>
      </c>
      <c r="AA211" s="1">
        <v>5000</v>
      </c>
      <c r="AB211" s="1">
        <v>4600</v>
      </c>
      <c r="AC211" s="1"/>
      <c r="AD211" s="1"/>
      <c r="AE211" s="1" t="s">
        <v>9</v>
      </c>
      <c r="AF211" s="1" t="s">
        <v>9</v>
      </c>
      <c r="AG211" s="1"/>
      <c r="AH211" s="1"/>
      <c r="AI211" s="1"/>
      <c r="AJ211" s="1"/>
      <c r="AK211" s="1"/>
      <c r="AL211" s="1"/>
      <c r="AM211" s="1"/>
      <c r="AN211" s="1"/>
      <c r="AO211" s="71"/>
      <c r="AP211" s="71"/>
      <c r="AR211" s="4" t="str">
        <f>IFERROR(VLOOKUP(Table3[[#This Row],[Station '#]], $AU$3:$AV$147,2,FALSE),"")</f>
        <v/>
      </c>
    </row>
    <row r="212" spans="1:44" ht="16.5" hidden="1" customHeight="1" x14ac:dyDescent="0.3">
      <c r="A212" s="70"/>
      <c r="B212" s="2"/>
      <c r="C212" s="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1"/>
      <c r="S212" s="1" t="s">
        <v>7</v>
      </c>
      <c r="T212" s="1" t="s">
        <v>9</v>
      </c>
      <c r="U212" s="1" t="s">
        <v>7</v>
      </c>
      <c r="V212" s="1" t="s">
        <v>9</v>
      </c>
      <c r="W212" s="1"/>
      <c r="X212" s="1"/>
      <c r="Y212" s="1"/>
      <c r="Z212" s="1"/>
      <c r="AA212" s="1"/>
      <c r="AB212" s="1"/>
      <c r="AC212" s="1"/>
      <c r="AD212" s="1"/>
      <c r="AE212" s="1" t="s">
        <v>9</v>
      </c>
      <c r="AF212" s="1" t="s">
        <v>9</v>
      </c>
      <c r="AG212" s="1"/>
      <c r="AH212" s="1"/>
      <c r="AI212" s="1"/>
      <c r="AJ212" s="1"/>
      <c r="AK212" s="1"/>
      <c r="AL212" s="1"/>
      <c r="AM212" s="1"/>
      <c r="AN212" s="1"/>
      <c r="AO212" s="71"/>
      <c r="AP212" s="71"/>
      <c r="AR212" s="4" t="str">
        <f>IFERROR(VLOOKUP(Table3[[#This Row],[Station '#]], $AU$3:$AV$147,2,FALSE),"")</f>
        <v/>
      </c>
    </row>
    <row r="213" spans="1:44" ht="16.5" hidden="1" customHeight="1" x14ac:dyDescent="0.3">
      <c r="A213" s="70" t="s">
        <v>146</v>
      </c>
      <c r="B213" s="2" t="s">
        <v>147</v>
      </c>
      <c r="C213" s="1">
        <v>499</v>
      </c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>
        <v>1600</v>
      </c>
      <c r="Q213" s="2">
        <v>1500</v>
      </c>
      <c r="R213" s="1">
        <v>2100</v>
      </c>
      <c r="S213" s="1">
        <v>1500</v>
      </c>
      <c r="T213" s="1">
        <v>1100</v>
      </c>
      <c r="U213" s="1">
        <v>1300</v>
      </c>
      <c r="V213" s="1">
        <v>1500</v>
      </c>
      <c r="W213" s="1">
        <v>1600</v>
      </c>
      <c r="X213" s="1"/>
      <c r="Y213" s="1">
        <v>1800</v>
      </c>
      <c r="Z213" s="1">
        <v>1400</v>
      </c>
      <c r="AA213" s="1">
        <v>1200</v>
      </c>
      <c r="AB213" s="1">
        <v>1400</v>
      </c>
      <c r="AC213" s="1"/>
      <c r="AD213" s="1"/>
      <c r="AE213" s="1" t="s">
        <v>9</v>
      </c>
      <c r="AF213" s="1" t="s">
        <v>9</v>
      </c>
      <c r="AG213" s="1"/>
      <c r="AH213" s="1"/>
      <c r="AI213" s="1"/>
      <c r="AJ213" s="1"/>
      <c r="AK213" s="1"/>
      <c r="AL213" s="1"/>
      <c r="AM213" s="1"/>
      <c r="AN213" s="1"/>
      <c r="AO213" s="71"/>
      <c r="AP213" s="71"/>
      <c r="AR213" s="4" t="str">
        <f>IFERROR(VLOOKUP(Table3[[#This Row],[Station '#]], $AU$3:$AV$147,2,FALSE),"")</f>
        <v/>
      </c>
    </row>
    <row r="214" spans="1:44" ht="15" customHeight="1" x14ac:dyDescent="0.3">
      <c r="A214" s="70"/>
      <c r="B214" s="2"/>
      <c r="C214" s="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1"/>
      <c r="S214" s="1" t="s">
        <v>7</v>
      </c>
      <c r="T214" s="1" t="s">
        <v>9</v>
      </c>
      <c r="U214" s="1" t="s">
        <v>7</v>
      </c>
      <c r="V214" s="1" t="s">
        <v>9</v>
      </c>
      <c r="W214" s="1"/>
      <c r="X214" s="1"/>
      <c r="Y214" s="1"/>
      <c r="Z214" s="1"/>
      <c r="AA214" s="1"/>
      <c r="AB214" s="1"/>
      <c r="AC214" s="1"/>
      <c r="AD214" s="1"/>
      <c r="AE214" s="1" t="s">
        <v>9</v>
      </c>
      <c r="AF214" s="1" t="s">
        <v>9</v>
      </c>
      <c r="AG214" s="1"/>
      <c r="AH214" s="1"/>
      <c r="AI214" s="1"/>
      <c r="AJ214" s="1"/>
      <c r="AK214" s="1"/>
      <c r="AL214" s="1"/>
      <c r="AM214" s="1"/>
      <c r="AN214" s="1"/>
      <c r="AO214" s="71"/>
      <c r="AP214" s="71"/>
      <c r="AR214" s="4" t="str">
        <f>IFERROR(VLOOKUP(Table3[[#This Row],[Station '#]], $AU$3:$AV$147,2,FALSE),"")</f>
        <v/>
      </c>
    </row>
    <row r="215" spans="1:44" x14ac:dyDescent="0.3">
      <c r="A215" s="70" t="s">
        <v>148</v>
      </c>
      <c r="B215" s="2" t="s">
        <v>81</v>
      </c>
      <c r="C215" s="1">
        <v>276</v>
      </c>
      <c r="D215" s="2"/>
      <c r="E215" s="2"/>
      <c r="F215" s="2"/>
      <c r="G215" s="2"/>
      <c r="H215" s="2"/>
      <c r="I215" s="2">
        <v>2600</v>
      </c>
      <c r="J215" s="2">
        <v>3000</v>
      </c>
      <c r="K215" s="2">
        <v>3700</v>
      </c>
      <c r="L215" s="2">
        <v>4400</v>
      </c>
      <c r="M215" s="2">
        <v>4200</v>
      </c>
      <c r="N215" s="2">
        <v>4400</v>
      </c>
      <c r="O215" s="2">
        <v>4100</v>
      </c>
      <c r="P215" s="2">
        <v>4600</v>
      </c>
      <c r="Q215" s="2">
        <v>4500</v>
      </c>
      <c r="R215" s="1">
        <v>5500</v>
      </c>
      <c r="S215" s="1">
        <v>6000</v>
      </c>
      <c r="T215" s="1" t="s">
        <v>22</v>
      </c>
      <c r="U215" s="1">
        <v>7700</v>
      </c>
      <c r="V215" s="1">
        <v>7500</v>
      </c>
      <c r="W215" s="1">
        <v>8500</v>
      </c>
      <c r="X215" s="1">
        <v>9000</v>
      </c>
      <c r="Y215" s="1">
        <v>8000</v>
      </c>
      <c r="Z215" s="1">
        <v>8100</v>
      </c>
      <c r="AA215" s="1">
        <v>6800</v>
      </c>
      <c r="AB215" s="1">
        <v>8000</v>
      </c>
      <c r="AC215" s="1">
        <v>6900</v>
      </c>
      <c r="AD215" s="1"/>
      <c r="AE215" s="1" t="s">
        <v>9</v>
      </c>
      <c r="AF215" s="1" t="s">
        <v>9</v>
      </c>
      <c r="AG215" s="1">
        <v>7200</v>
      </c>
      <c r="AH215" s="1"/>
      <c r="AI215" s="1">
        <v>7700</v>
      </c>
      <c r="AJ215" s="1"/>
      <c r="AK215" s="1">
        <f>VLOOKUP(C215,[1]DataDownloadReport_02082019!$A$2:$E$123,5,FALSE)</f>
        <v>7800</v>
      </c>
      <c r="AL215" s="1"/>
      <c r="AM215" s="1">
        <v>7700</v>
      </c>
      <c r="AN215" s="1"/>
      <c r="AO215" s="71">
        <v>7000</v>
      </c>
      <c r="AP215" s="71"/>
      <c r="AR215" s="4">
        <f>IFERROR(VLOOKUP(Table3[[#This Row],[Station '#]], $AU$3:$AV$147,2,FALSE),"")</f>
        <v>7000</v>
      </c>
    </row>
    <row r="216" spans="1:44" ht="16.5" customHeight="1" x14ac:dyDescent="0.3">
      <c r="A216" s="70"/>
      <c r="B216" s="2"/>
      <c r="C216" s="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1"/>
      <c r="S216" s="1"/>
      <c r="T216" s="1"/>
      <c r="U216" s="1"/>
      <c r="V216" s="1" t="s">
        <v>9</v>
      </c>
      <c r="W216" s="1"/>
      <c r="X216" s="1"/>
      <c r="Y216" s="1"/>
      <c r="Z216" s="1"/>
      <c r="AA216" s="1"/>
      <c r="AB216" s="1"/>
      <c r="AC216" s="1"/>
      <c r="AD216" s="1"/>
      <c r="AE216" s="1" t="s">
        <v>9</v>
      </c>
      <c r="AF216" s="1" t="s">
        <v>9</v>
      </c>
      <c r="AG216" s="1"/>
      <c r="AH216" s="1"/>
      <c r="AI216" s="1"/>
      <c r="AJ216" s="1"/>
      <c r="AK216" s="1"/>
      <c r="AL216" s="1"/>
      <c r="AM216" s="1"/>
      <c r="AN216" s="1"/>
      <c r="AO216" s="71"/>
      <c r="AP216" s="71"/>
      <c r="AR216" s="4" t="str">
        <f>IFERROR(VLOOKUP(Table3[[#This Row],[Station '#]], $AU$3:$AV$147,2,FALSE),"")</f>
        <v/>
      </c>
    </row>
    <row r="217" spans="1:44" ht="16.5" hidden="1" customHeight="1" x14ac:dyDescent="0.3">
      <c r="A217" s="70" t="s">
        <v>149</v>
      </c>
      <c r="B217" s="2" t="s">
        <v>150</v>
      </c>
      <c r="C217" s="1">
        <v>630</v>
      </c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1"/>
      <c r="S217" s="1"/>
      <c r="T217" s="1"/>
      <c r="U217" s="1"/>
      <c r="V217" s="1">
        <v>4700</v>
      </c>
      <c r="W217" s="1">
        <v>4900</v>
      </c>
      <c r="X217" s="1">
        <v>4800</v>
      </c>
      <c r="Y217" s="1">
        <v>4400</v>
      </c>
      <c r="Z217" s="1">
        <v>3100</v>
      </c>
      <c r="AA217" s="1">
        <v>4500</v>
      </c>
      <c r="AB217" s="1">
        <v>3400</v>
      </c>
      <c r="AC217" s="1"/>
      <c r="AD217" s="1"/>
      <c r="AE217" s="1" t="s">
        <v>9</v>
      </c>
      <c r="AF217" s="1" t="s">
        <v>9</v>
      </c>
      <c r="AG217" s="1"/>
      <c r="AH217" s="1"/>
      <c r="AI217" s="1"/>
      <c r="AJ217" s="1"/>
      <c r="AK217" s="1"/>
      <c r="AL217" s="1"/>
      <c r="AM217" s="1"/>
      <c r="AN217" s="1"/>
      <c r="AO217" s="71"/>
      <c r="AP217" s="71"/>
      <c r="AR217" s="4" t="str">
        <f>IFERROR(VLOOKUP(Table3[[#This Row],[Station '#]], $AU$3:$AV$147,2,FALSE),"")</f>
        <v/>
      </c>
    </row>
    <row r="218" spans="1:44" ht="16.5" hidden="1" customHeight="1" x14ac:dyDescent="0.3">
      <c r="A218" s="70" t="s">
        <v>149</v>
      </c>
      <c r="B218" s="2" t="s">
        <v>151</v>
      </c>
      <c r="C218" s="1">
        <v>631</v>
      </c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1"/>
      <c r="S218" s="1"/>
      <c r="T218" s="1"/>
      <c r="U218" s="1"/>
      <c r="V218" s="1">
        <v>14100</v>
      </c>
      <c r="W218" s="1">
        <v>14800</v>
      </c>
      <c r="X218" s="1">
        <v>14900</v>
      </c>
      <c r="Y218" s="1">
        <v>16300</v>
      </c>
      <c r="Z218" s="1" t="s">
        <v>8</v>
      </c>
      <c r="AA218" s="1" t="s">
        <v>8</v>
      </c>
      <c r="AB218" s="1">
        <v>8200</v>
      </c>
      <c r="AC218" s="1"/>
      <c r="AD218" s="1"/>
      <c r="AE218" s="1" t="s">
        <v>9</v>
      </c>
      <c r="AF218" s="1" t="s">
        <v>9</v>
      </c>
      <c r="AG218" s="1"/>
      <c r="AH218" s="1"/>
      <c r="AI218" s="1"/>
      <c r="AJ218" s="1"/>
      <c r="AK218" s="1"/>
      <c r="AL218" s="1"/>
      <c r="AM218" s="1"/>
      <c r="AN218" s="1"/>
      <c r="AO218" s="71"/>
      <c r="AP218" s="71"/>
      <c r="AR218" s="4" t="str">
        <f>IFERROR(VLOOKUP(Table3[[#This Row],[Station '#]], $AU$3:$AV$147,2,FALSE),"")</f>
        <v/>
      </c>
    </row>
    <row r="219" spans="1:44" ht="16.5" hidden="1" customHeight="1" x14ac:dyDescent="0.3">
      <c r="A219" s="70"/>
      <c r="B219" s="2"/>
      <c r="C219" s="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1"/>
      <c r="S219" s="1" t="s">
        <v>7</v>
      </c>
      <c r="T219" s="1" t="s">
        <v>9</v>
      </c>
      <c r="U219" s="1" t="s">
        <v>7</v>
      </c>
      <c r="V219" s="1" t="s">
        <v>9</v>
      </c>
      <c r="W219" s="1"/>
      <c r="X219" s="1"/>
      <c r="Y219" s="1"/>
      <c r="Z219" s="1"/>
      <c r="AA219" s="1"/>
      <c r="AB219" s="1"/>
      <c r="AC219" s="1"/>
      <c r="AD219" s="1"/>
      <c r="AE219" s="1" t="s">
        <v>9</v>
      </c>
      <c r="AF219" s="1" t="s">
        <v>9</v>
      </c>
      <c r="AG219" s="1"/>
      <c r="AH219" s="1"/>
      <c r="AI219" s="1"/>
      <c r="AJ219" s="1"/>
      <c r="AK219" s="1"/>
      <c r="AL219" s="1"/>
      <c r="AM219" s="1"/>
      <c r="AN219" s="1"/>
      <c r="AO219" s="71"/>
      <c r="AP219" s="71"/>
      <c r="AR219" s="4" t="str">
        <f>IFERROR(VLOOKUP(Table3[[#This Row],[Station '#]], $AU$3:$AV$147,2,FALSE),"")</f>
        <v/>
      </c>
    </row>
    <row r="220" spans="1:44" ht="16.5" hidden="1" customHeight="1" x14ac:dyDescent="0.3">
      <c r="A220" s="70" t="s">
        <v>152</v>
      </c>
      <c r="B220" s="2" t="s">
        <v>54</v>
      </c>
      <c r="C220" s="1">
        <v>611</v>
      </c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1"/>
      <c r="S220" s="1">
        <v>5300</v>
      </c>
      <c r="T220" s="1">
        <v>5200</v>
      </c>
      <c r="U220" s="1">
        <v>6900</v>
      </c>
      <c r="V220" s="1">
        <v>8300</v>
      </c>
      <c r="W220" s="1">
        <v>9800</v>
      </c>
      <c r="X220" s="1">
        <v>10600</v>
      </c>
      <c r="Y220" s="1">
        <v>12000</v>
      </c>
      <c r="Z220" s="1">
        <v>7800</v>
      </c>
      <c r="AA220" s="1">
        <v>5400</v>
      </c>
      <c r="AB220" s="1">
        <v>5200</v>
      </c>
      <c r="AC220" s="1"/>
      <c r="AD220" s="1"/>
      <c r="AE220" s="1" t="s">
        <v>9</v>
      </c>
      <c r="AF220" s="1" t="s">
        <v>9</v>
      </c>
      <c r="AG220" s="1"/>
      <c r="AH220" s="1"/>
      <c r="AI220" s="1"/>
      <c r="AJ220" s="1"/>
      <c r="AK220" s="1"/>
      <c r="AL220" s="1"/>
      <c r="AM220" s="1"/>
      <c r="AN220" s="1"/>
      <c r="AO220" s="71"/>
      <c r="AP220" s="71"/>
      <c r="AR220" s="4" t="str">
        <f>IFERROR(VLOOKUP(Table3[[#This Row],[Station '#]], $AU$3:$AV$147,2,FALSE),"")</f>
        <v/>
      </c>
    </row>
    <row r="221" spans="1:44" ht="16.5" hidden="1" customHeight="1" x14ac:dyDescent="0.3">
      <c r="A221" s="70" t="s">
        <v>152</v>
      </c>
      <c r="B221" s="2" t="s">
        <v>153</v>
      </c>
      <c r="C221" s="1">
        <v>612</v>
      </c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1"/>
      <c r="S221" s="1">
        <v>8200</v>
      </c>
      <c r="T221" s="1">
        <v>8400</v>
      </c>
      <c r="U221" s="1">
        <v>8700</v>
      </c>
      <c r="V221" s="1">
        <v>9700</v>
      </c>
      <c r="W221" s="1">
        <v>11000</v>
      </c>
      <c r="X221" s="1">
        <v>10300</v>
      </c>
      <c r="Y221" s="1">
        <v>12700</v>
      </c>
      <c r="Z221" s="1">
        <v>8300</v>
      </c>
      <c r="AA221" s="1">
        <v>6400</v>
      </c>
      <c r="AB221" s="1">
        <v>5400</v>
      </c>
      <c r="AC221" s="1"/>
      <c r="AD221" s="1"/>
      <c r="AE221" s="1" t="s">
        <v>9</v>
      </c>
      <c r="AF221" s="1" t="s">
        <v>9</v>
      </c>
      <c r="AG221" s="1"/>
      <c r="AH221" s="1"/>
      <c r="AI221" s="1"/>
      <c r="AJ221" s="1"/>
      <c r="AK221" s="1"/>
      <c r="AL221" s="1"/>
      <c r="AM221" s="1"/>
      <c r="AN221" s="1"/>
      <c r="AO221" s="71"/>
      <c r="AP221" s="71"/>
      <c r="AR221" s="4" t="str">
        <f>IFERROR(VLOOKUP(Table3[[#This Row],[Station '#]], $AU$3:$AV$147,2,FALSE),"")</f>
        <v/>
      </c>
    </row>
    <row r="222" spans="1:44" ht="16.5" hidden="1" customHeight="1" x14ac:dyDescent="0.3">
      <c r="A222" s="70" t="s">
        <v>152</v>
      </c>
      <c r="B222" s="2" t="s">
        <v>145</v>
      </c>
      <c r="C222" s="1">
        <v>613</v>
      </c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1"/>
      <c r="S222" s="1">
        <v>1400</v>
      </c>
      <c r="T222" s="1">
        <v>1300</v>
      </c>
      <c r="U222" s="1">
        <v>1400</v>
      </c>
      <c r="V222" s="1">
        <v>1400</v>
      </c>
      <c r="W222" s="1">
        <v>2000</v>
      </c>
      <c r="X222" s="1">
        <v>2000</v>
      </c>
      <c r="Y222" s="1">
        <v>2900</v>
      </c>
      <c r="Z222" s="1">
        <v>1800</v>
      </c>
      <c r="AA222" s="1">
        <v>2500</v>
      </c>
      <c r="AB222" s="1">
        <v>2300</v>
      </c>
      <c r="AC222" s="1"/>
      <c r="AD222" s="1"/>
      <c r="AE222" s="1" t="s">
        <v>9</v>
      </c>
      <c r="AF222" s="1" t="s">
        <v>9</v>
      </c>
      <c r="AG222" s="1"/>
      <c r="AH222" s="1"/>
      <c r="AI222" s="1"/>
      <c r="AJ222" s="1"/>
      <c r="AK222" s="1"/>
      <c r="AL222" s="1"/>
      <c r="AM222" s="1"/>
      <c r="AN222" s="1"/>
      <c r="AO222" s="71"/>
      <c r="AP222" s="71"/>
      <c r="AR222" s="4" t="str">
        <f>IFERROR(VLOOKUP(Table3[[#This Row],[Station '#]], $AU$3:$AV$147,2,FALSE),"")</f>
        <v/>
      </c>
    </row>
    <row r="223" spans="1:44" ht="16.5" hidden="1" customHeight="1" x14ac:dyDescent="0.3">
      <c r="A223" s="70"/>
      <c r="B223" s="2"/>
      <c r="C223" s="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1"/>
      <c r="S223" s="1"/>
      <c r="T223" s="1"/>
      <c r="U223" s="1"/>
      <c r="V223" s="1"/>
      <c r="W223" s="1"/>
      <c r="X223" s="1"/>
      <c r="Y223" s="1"/>
      <c r="Z223" s="1"/>
      <c r="AA223" s="1"/>
      <c r="AB223" s="1"/>
      <c r="AC223" s="1"/>
      <c r="AD223" s="1"/>
      <c r="AE223" s="1" t="s">
        <v>9</v>
      </c>
      <c r="AF223" s="1" t="s">
        <v>9</v>
      </c>
      <c r="AG223" s="1"/>
      <c r="AH223" s="1"/>
      <c r="AI223" s="1"/>
      <c r="AJ223" s="1"/>
      <c r="AK223" s="1"/>
      <c r="AL223" s="1"/>
      <c r="AM223" s="1"/>
      <c r="AN223" s="1"/>
      <c r="AO223" s="71"/>
      <c r="AP223" s="71"/>
      <c r="AR223" s="4" t="str">
        <f>IFERROR(VLOOKUP(Table3[[#This Row],[Station '#]], $AU$3:$AV$147,2,FALSE),"")</f>
        <v/>
      </c>
    </row>
    <row r="224" spans="1:44" ht="16.5" hidden="1" customHeight="1" x14ac:dyDescent="0.3">
      <c r="A224" s="70" t="s">
        <v>154</v>
      </c>
      <c r="B224" s="2" t="s">
        <v>145</v>
      </c>
      <c r="C224" s="1">
        <v>629</v>
      </c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1"/>
      <c r="S224" s="1">
        <v>1000</v>
      </c>
      <c r="T224" s="1">
        <v>1000</v>
      </c>
      <c r="U224" s="1">
        <v>1100</v>
      </c>
      <c r="V224" s="1">
        <v>1500</v>
      </c>
      <c r="W224" s="1">
        <v>2300</v>
      </c>
      <c r="X224" s="1">
        <v>6400</v>
      </c>
      <c r="Y224" s="1">
        <v>6200</v>
      </c>
      <c r="Z224" s="1">
        <v>7700</v>
      </c>
      <c r="AA224" s="1">
        <v>4700</v>
      </c>
      <c r="AB224" s="1">
        <v>4400</v>
      </c>
      <c r="AC224" s="1"/>
      <c r="AD224" s="1"/>
      <c r="AE224" s="1" t="s">
        <v>9</v>
      </c>
      <c r="AF224" s="1" t="s">
        <v>9</v>
      </c>
      <c r="AG224" s="1"/>
      <c r="AH224" s="1"/>
      <c r="AI224" s="1"/>
      <c r="AJ224" s="1"/>
      <c r="AK224" s="1"/>
      <c r="AL224" s="1"/>
      <c r="AM224" s="1"/>
      <c r="AN224" s="1"/>
      <c r="AO224" s="71"/>
      <c r="AP224" s="71"/>
      <c r="AR224" s="4" t="str">
        <f>IFERROR(VLOOKUP(Table3[[#This Row],[Station '#]], $AU$3:$AV$147,2,FALSE),"")</f>
        <v/>
      </c>
    </row>
    <row r="225" spans="1:44" hidden="1" x14ac:dyDescent="0.3">
      <c r="A225" s="70"/>
      <c r="B225" s="2"/>
      <c r="C225" s="1"/>
      <c r="D225" s="2"/>
      <c r="E225" s="2"/>
      <c r="F225" s="2"/>
      <c r="G225" s="2"/>
      <c r="H225" s="2"/>
      <c r="I225" s="2" t="s">
        <v>9</v>
      </c>
      <c r="J225" s="2" t="s">
        <v>9</v>
      </c>
      <c r="K225" s="2" t="s">
        <v>9</v>
      </c>
      <c r="L225" s="2"/>
      <c r="M225" s="2"/>
      <c r="N225" s="2"/>
      <c r="O225" s="2"/>
      <c r="P225" s="2"/>
      <c r="Q225" s="2"/>
      <c r="R225" s="1"/>
      <c r="S225" s="1" t="s">
        <v>7</v>
      </c>
      <c r="T225" s="1" t="s">
        <v>9</v>
      </c>
      <c r="U225" s="1" t="s">
        <v>7</v>
      </c>
      <c r="V225" s="1" t="s">
        <v>9</v>
      </c>
      <c r="W225" s="1"/>
      <c r="X225" s="1"/>
      <c r="Y225" s="1"/>
      <c r="Z225" s="1"/>
      <c r="AA225" s="1"/>
      <c r="AB225" s="1"/>
      <c r="AC225" s="1"/>
      <c r="AD225" s="1"/>
      <c r="AE225" s="1" t="s">
        <v>9</v>
      </c>
      <c r="AF225" s="1" t="s">
        <v>9</v>
      </c>
      <c r="AG225" s="1"/>
      <c r="AH225" s="1"/>
      <c r="AI225" s="1"/>
      <c r="AJ225" s="1"/>
      <c r="AK225" s="1"/>
      <c r="AL225" s="1"/>
      <c r="AM225" s="1"/>
      <c r="AN225" s="1"/>
      <c r="AO225" s="71"/>
      <c r="AP225" s="71"/>
      <c r="AR225" s="4" t="str">
        <f>IFERROR(VLOOKUP(Table3[[#This Row],[Station '#]], $AU$3:$AV$147,2,FALSE),"")</f>
        <v/>
      </c>
    </row>
    <row r="226" spans="1:44" x14ac:dyDescent="0.3">
      <c r="A226" s="70" t="s">
        <v>155</v>
      </c>
      <c r="B226" s="2" t="s">
        <v>16</v>
      </c>
      <c r="C226" s="1">
        <v>511</v>
      </c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>
        <v>25600</v>
      </c>
      <c r="Q226" s="2">
        <v>21600</v>
      </c>
      <c r="R226" s="1">
        <v>23500</v>
      </c>
      <c r="S226" s="1">
        <v>20000</v>
      </c>
      <c r="T226" s="1">
        <v>19600</v>
      </c>
      <c r="U226" s="1">
        <v>23000</v>
      </c>
      <c r="V226" s="1">
        <v>23600</v>
      </c>
      <c r="W226" s="1">
        <v>27900</v>
      </c>
      <c r="X226" s="1">
        <v>27700</v>
      </c>
      <c r="Y226" s="1">
        <v>32000</v>
      </c>
      <c r="Z226" s="1">
        <v>26400</v>
      </c>
      <c r="AA226" s="1">
        <v>21300</v>
      </c>
      <c r="AB226" s="1">
        <v>22500</v>
      </c>
      <c r="AC226" s="1">
        <v>19800</v>
      </c>
      <c r="AD226" s="1"/>
      <c r="AE226" s="1" t="s">
        <v>9</v>
      </c>
      <c r="AF226" s="1" t="s">
        <v>9</v>
      </c>
      <c r="AG226" s="1">
        <v>20700</v>
      </c>
      <c r="AH226" s="1"/>
      <c r="AI226" s="1">
        <v>23300</v>
      </c>
      <c r="AJ226" s="1"/>
      <c r="AK226" s="1">
        <f>VLOOKUP(C226,[1]DataDownloadReport_02082019!$A$2:$E$123,5,FALSE)</f>
        <v>22100</v>
      </c>
      <c r="AL226" s="1"/>
      <c r="AM226" s="1">
        <v>18800</v>
      </c>
      <c r="AN226" s="1"/>
      <c r="AO226" s="71">
        <v>21700</v>
      </c>
      <c r="AP226" s="71"/>
      <c r="AR226" s="4">
        <f>IFERROR(VLOOKUP(Table3[[#This Row],[Station '#]], $AU$3:$AV$147,2,FALSE),"")</f>
        <v>21700</v>
      </c>
    </row>
    <row r="227" spans="1:44" ht="16.5" hidden="1" customHeight="1" x14ac:dyDescent="0.3">
      <c r="A227" s="70" t="s">
        <v>155</v>
      </c>
      <c r="B227" s="2" t="s">
        <v>156</v>
      </c>
      <c r="C227" s="1">
        <v>280</v>
      </c>
      <c r="D227" s="2">
        <v>12200</v>
      </c>
      <c r="E227" s="2">
        <v>14300</v>
      </c>
      <c r="F227" s="2">
        <v>14300</v>
      </c>
      <c r="G227" s="2">
        <v>18200</v>
      </c>
      <c r="H227" s="2">
        <v>21200</v>
      </c>
      <c r="I227" s="2">
        <v>21700</v>
      </c>
      <c r="J227" s="2">
        <v>18900</v>
      </c>
      <c r="K227" s="2">
        <v>18000</v>
      </c>
      <c r="L227" s="2">
        <v>17000</v>
      </c>
      <c r="M227" s="2">
        <v>14100</v>
      </c>
      <c r="N227" s="2">
        <v>14800</v>
      </c>
      <c r="O227" s="2">
        <v>15200</v>
      </c>
      <c r="P227" s="2">
        <v>28200</v>
      </c>
      <c r="Q227" s="2">
        <v>24500</v>
      </c>
      <c r="R227" s="1">
        <v>24500</v>
      </c>
      <c r="S227" s="1">
        <v>23700</v>
      </c>
      <c r="T227" s="1">
        <v>24100</v>
      </c>
      <c r="U227" s="1">
        <v>26300</v>
      </c>
      <c r="V227" s="1">
        <v>27700</v>
      </c>
      <c r="W227" s="1">
        <v>29100</v>
      </c>
      <c r="X227" s="1">
        <v>31800</v>
      </c>
      <c r="Y227" s="1">
        <v>34700</v>
      </c>
      <c r="Z227" s="1">
        <v>29100</v>
      </c>
      <c r="AA227" s="1">
        <v>26600</v>
      </c>
      <c r="AB227" s="1">
        <v>22300</v>
      </c>
      <c r="AC227" s="1">
        <v>22100</v>
      </c>
      <c r="AD227" s="1"/>
      <c r="AE227" s="1" t="s">
        <v>9</v>
      </c>
      <c r="AF227" s="1" t="s">
        <v>9</v>
      </c>
      <c r="AG227" s="1"/>
      <c r="AH227" s="1"/>
      <c r="AI227" s="1"/>
      <c r="AJ227" s="1"/>
      <c r="AK227" s="1"/>
      <c r="AL227" s="1"/>
      <c r="AM227" s="1"/>
      <c r="AN227" s="1"/>
      <c r="AO227" s="71"/>
      <c r="AP227" s="71"/>
      <c r="AR227" s="4" t="str">
        <f>IFERROR(VLOOKUP(Table3[[#This Row],[Station '#]], $AU$3:$AV$147,2,FALSE),"")</f>
        <v/>
      </c>
    </row>
    <row r="228" spans="1:44" ht="16.5" hidden="1" customHeight="1" x14ac:dyDescent="0.3">
      <c r="A228" s="70" t="s">
        <v>155</v>
      </c>
      <c r="B228" s="2" t="s">
        <v>145</v>
      </c>
      <c r="C228" s="1">
        <v>278</v>
      </c>
      <c r="D228" s="2">
        <v>21900</v>
      </c>
      <c r="E228" s="2">
        <v>21700</v>
      </c>
      <c r="F228" s="2">
        <v>22300</v>
      </c>
      <c r="G228" s="2">
        <v>21700</v>
      </c>
      <c r="H228" s="2">
        <v>22200</v>
      </c>
      <c r="I228" s="2">
        <v>22600</v>
      </c>
      <c r="J228" s="2">
        <v>19900</v>
      </c>
      <c r="K228" s="2">
        <v>21200</v>
      </c>
      <c r="L228" s="2">
        <v>18800</v>
      </c>
      <c r="M228" s="2">
        <v>15800</v>
      </c>
      <c r="N228" s="2">
        <v>17500</v>
      </c>
      <c r="O228" s="2">
        <v>18400</v>
      </c>
      <c r="P228" s="2">
        <v>24700</v>
      </c>
      <c r="Q228" s="2">
        <v>25000</v>
      </c>
      <c r="R228" s="1">
        <v>25400</v>
      </c>
      <c r="S228" s="1">
        <v>21100</v>
      </c>
      <c r="T228" s="1">
        <v>20000</v>
      </c>
      <c r="U228" s="1">
        <v>24600</v>
      </c>
      <c r="V228" s="1">
        <v>25100</v>
      </c>
      <c r="W228" s="1">
        <v>26600</v>
      </c>
      <c r="X228" s="1">
        <v>26400</v>
      </c>
      <c r="Y228" s="1">
        <v>30700</v>
      </c>
      <c r="Z228" s="1">
        <v>26000</v>
      </c>
      <c r="AA228" s="1">
        <v>23800</v>
      </c>
      <c r="AB228" s="1">
        <v>22200</v>
      </c>
      <c r="AC228" s="1">
        <v>18400</v>
      </c>
      <c r="AD228" s="1"/>
      <c r="AE228" s="1" t="s">
        <v>9</v>
      </c>
      <c r="AF228" s="1" t="s">
        <v>9</v>
      </c>
      <c r="AG228" s="1"/>
      <c r="AH228" s="1"/>
      <c r="AI228" s="1"/>
      <c r="AJ228" s="1"/>
      <c r="AK228" s="1"/>
      <c r="AL228" s="1"/>
      <c r="AM228" s="1"/>
      <c r="AN228" s="1"/>
      <c r="AO228" s="71"/>
      <c r="AP228" s="71"/>
      <c r="AR228" s="4" t="str">
        <f>IFERROR(VLOOKUP(Table3[[#This Row],[Station '#]], $AU$3:$AV$147,2,FALSE),"")</f>
        <v/>
      </c>
    </row>
    <row r="229" spans="1:44" x14ac:dyDescent="0.3">
      <c r="A229" s="70" t="s">
        <v>155</v>
      </c>
      <c r="B229" s="2" t="s">
        <v>459</v>
      </c>
      <c r="C229" s="72">
        <v>28</v>
      </c>
      <c r="D229" s="2"/>
      <c r="E229" s="2"/>
      <c r="F229" s="2"/>
      <c r="G229" s="2"/>
      <c r="H229" s="2"/>
      <c r="I229" s="2" t="s">
        <v>9</v>
      </c>
      <c r="J229" s="2" t="s">
        <v>9</v>
      </c>
      <c r="K229" s="2">
        <v>20900</v>
      </c>
      <c r="L229" s="2">
        <v>19600</v>
      </c>
      <c r="M229" s="2">
        <v>17500</v>
      </c>
      <c r="N229" s="2">
        <v>18200</v>
      </c>
      <c r="O229" s="2">
        <v>20700</v>
      </c>
      <c r="P229" s="2">
        <v>23200</v>
      </c>
      <c r="Q229" s="2">
        <v>24100</v>
      </c>
      <c r="R229" s="1">
        <v>25100</v>
      </c>
      <c r="S229" s="1">
        <v>24600</v>
      </c>
      <c r="T229" s="1">
        <v>25800</v>
      </c>
      <c r="U229" s="1">
        <v>25900</v>
      </c>
      <c r="V229" s="1">
        <v>25400</v>
      </c>
      <c r="W229" s="1">
        <v>26900</v>
      </c>
      <c r="X229" s="1">
        <v>26200</v>
      </c>
      <c r="Y229" s="1">
        <v>31400</v>
      </c>
      <c r="Z229" s="1">
        <v>32000</v>
      </c>
      <c r="AA229" s="1" t="s">
        <v>8</v>
      </c>
      <c r="AB229" s="1">
        <v>22700</v>
      </c>
      <c r="AC229" s="1">
        <v>19300</v>
      </c>
      <c r="AD229" s="1">
        <v>19000</v>
      </c>
      <c r="AE229" s="1">
        <v>19400</v>
      </c>
      <c r="AF229" s="1">
        <v>21700</v>
      </c>
      <c r="AG229" s="1">
        <v>23000</v>
      </c>
      <c r="AH229" s="1">
        <v>24500</v>
      </c>
      <c r="AI229" s="1">
        <v>23700</v>
      </c>
      <c r="AJ229" s="1">
        <v>24900</v>
      </c>
      <c r="AK229" s="1">
        <f>VLOOKUP(C229,[1]DataDownloadReport_02082019!$A$2:$E$123,5,FALSE)</f>
        <v>23900</v>
      </c>
      <c r="AL229" s="1">
        <v>27400</v>
      </c>
      <c r="AM229" s="1">
        <v>24800</v>
      </c>
      <c r="AN229" s="1">
        <v>27700</v>
      </c>
      <c r="AO229" s="71">
        <v>28700</v>
      </c>
      <c r="AP229" s="71"/>
      <c r="AR229" s="4">
        <f>IFERROR(VLOOKUP(Table3[[#This Row],[Station '#]], $AU$3:$AV$147,2,FALSE),"")</f>
        <v>28700</v>
      </c>
    </row>
    <row r="230" spans="1:44" ht="16.5" hidden="1" customHeight="1" x14ac:dyDescent="0.3">
      <c r="A230" s="70" t="s">
        <v>155</v>
      </c>
      <c r="B230" s="2" t="s">
        <v>143</v>
      </c>
      <c r="C230" s="1">
        <v>282</v>
      </c>
      <c r="D230" s="2">
        <v>21300</v>
      </c>
      <c r="E230" s="2">
        <v>20900</v>
      </c>
      <c r="F230" s="2">
        <v>20800</v>
      </c>
      <c r="G230" s="2">
        <v>22200</v>
      </c>
      <c r="H230" s="2">
        <v>26100</v>
      </c>
      <c r="I230" s="2">
        <v>23800</v>
      </c>
      <c r="J230" s="2">
        <v>23300</v>
      </c>
      <c r="K230" s="2">
        <v>23800</v>
      </c>
      <c r="L230" s="2">
        <v>21500</v>
      </c>
      <c r="M230" s="2">
        <v>16100</v>
      </c>
      <c r="N230" s="2">
        <v>19400</v>
      </c>
      <c r="O230" s="2">
        <v>20700</v>
      </c>
      <c r="P230" s="2">
        <v>23300</v>
      </c>
      <c r="Q230" s="2">
        <v>23600</v>
      </c>
      <c r="R230" s="1">
        <v>23700</v>
      </c>
      <c r="S230" s="1">
        <v>23200</v>
      </c>
      <c r="T230" s="1">
        <v>24300</v>
      </c>
      <c r="U230" s="1">
        <v>23300</v>
      </c>
      <c r="V230" s="1">
        <v>23300</v>
      </c>
      <c r="W230" s="1">
        <v>26200</v>
      </c>
      <c r="X230" s="1">
        <v>26600</v>
      </c>
      <c r="Y230" s="1">
        <v>31400</v>
      </c>
      <c r="Z230" s="1">
        <v>27300</v>
      </c>
      <c r="AA230" s="1">
        <v>22600</v>
      </c>
      <c r="AB230" s="1">
        <v>18600</v>
      </c>
      <c r="AC230" s="1"/>
      <c r="AD230" s="1"/>
      <c r="AE230" s="1" t="s">
        <v>9</v>
      </c>
      <c r="AF230" s="1" t="s">
        <v>9</v>
      </c>
      <c r="AG230" s="1"/>
      <c r="AH230" s="1"/>
      <c r="AI230" s="1"/>
      <c r="AJ230" s="1"/>
      <c r="AK230" s="1"/>
      <c r="AL230" s="1"/>
      <c r="AM230" s="1" t="e">
        <v>#N/A</v>
      </c>
      <c r="AN230" s="1"/>
      <c r="AO230" s="71"/>
      <c r="AP230" s="71"/>
      <c r="AR230" s="4" t="str">
        <f>IFERROR(VLOOKUP(Table3[[#This Row],[Station '#]], $AU$3:$AV$147,2,FALSE),"")</f>
        <v/>
      </c>
    </row>
    <row r="231" spans="1:44" ht="16.5" hidden="1" customHeight="1" x14ac:dyDescent="0.3">
      <c r="A231" s="70" t="s">
        <v>155</v>
      </c>
      <c r="B231" s="2" t="s">
        <v>54</v>
      </c>
      <c r="C231" s="1">
        <v>279</v>
      </c>
      <c r="D231" s="2">
        <v>16200</v>
      </c>
      <c r="E231" s="2">
        <v>14900</v>
      </c>
      <c r="F231" s="2">
        <v>15000</v>
      </c>
      <c r="G231" s="2">
        <v>18000</v>
      </c>
      <c r="H231" s="2">
        <v>19000</v>
      </c>
      <c r="I231" s="2">
        <v>19600</v>
      </c>
      <c r="J231" s="2">
        <v>19900</v>
      </c>
      <c r="K231" s="2">
        <v>19900</v>
      </c>
      <c r="L231" s="2">
        <v>16900</v>
      </c>
      <c r="M231" s="2">
        <v>11600</v>
      </c>
      <c r="N231" s="2">
        <v>12500</v>
      </c>
      <c r="O231" s="2">
        <v>16500</v>
      </c>
      <c r="P231" s="2">
        <v>19700</v>
      </c>
      <c r="Q231" s="2">
        <v>19700</v>
      </c>
      <c r="R231" s="1">
        <v>20100</v>
      </c>
      <c r="S231" s="1">
        <v>17900</v>
      </c>
      <c r="T231" s="1">
        <v>20900</v>
      </c>
      <c r="U231" s="1">
        <v>20400</v>
      </c>
      <c r="V231" s="1">
        <v>20800</v>
      </c>
      <c r="W231" s="1">
        <v>25400</v>
      </c>
      <c r="X231" s="1">
        <v>23600</v>
      </c>
      <c r="Y231" s="1">
        <v>26600</v>
      </c>
      <c r="Z231" s="1">
        <v>20800</v>
      </c>
      <c r="AA231" s="1">
        <v>17200</v>
      </c>
      <c r="AB231" s="1">
        <v>13300</v>
      </c>
      <c r="AC231" s="1"/>
      <c r="AD231" s="1"/>
      <c r="AE231" s="1" t="s">
        <v>9</v>
      </c>
      <c r="AF231" s="1" t="s">
        <v>9</v>
      </c>
      <c r="AG231" s="1"/>
      <c r="AH231" s="1"/>
      <c r="AI231" s="1"/>
      <c r="AJ231" s="1"/>
      <c r="AK231" s="1"/>
      <c r="AL231" s="1"/>
      <c r="AM231" s="1" t="e">
        <v>#N/A</v>
      </c>
      <c r="AN231" s="1"/>
      <c r="AO231" s="71"/>
      <c r="AP231" s="71"/>
      <c r="AR231" s="4" t="str">
        <f>IFERROR(VLOOKUP(Table3[[#This Row],[Station '#]], $AU$3:$AV$147,2,FALSE),"")</f>
        <v/>
      </c>
    </row>
    <row r="232" spans="1:44" x14ac:dyDescent="0.3">
      <c r="A232" s="70" t="s">
        <v>155</v>
      </c>
      <c r="B232" s="2" t="s">
        <v>54</v>
      </c>
      <c r="C232" s="72">
        <v>119</v>
      </c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1"/>
      <c r="S232" s="1"/>
      <c r="T232" s="1"/>
      <c r="U232" s="1"/>
      <c r="V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>
        <v>14400</v>
      </c>
      <c r="AN232" s="1">
        <v>17400</v>
      </c>
      <c r="AO232" s="71">
        <v>17600</v>
      </c>
      <c r="AP232" s="71"/>
      <c r="AR232" s="4">
        <f>IFERROR(VLOOKUP(Table3[[#This Row],[Station '#]], $AU$3:$AV$147,2,FALSE),"")</f>
        <v>17600</v>
      </c>
    </row>
    <row r="233" spans="1:44" x14ac:dyDescent="0.3">
      <c r="A233" s="70"/>
      <c r="B233" s="2"/>
      <c r="C233" s="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1"/>
      <c r="S233" s="1" t="s">
        <v>7</v>
      </c>
      <c r="T233" s="1" t="s">
        <v>9</v>
      </c>
      <c r="U233" s="1" t="s">
        <v>7</v>
      </c>
      <c r="V233" s="1" t="s">
        <v>9</v>
      </c>
      <c r="W233" s="1"/>
      <c r="X233" s="1"/>
      <c r="Y233" s="1"/>
      <c r="Z233" s="1"/>
      <c r="AA233" s="1"/>
      <c r="AB233" s="1"/>
      <c r="AC233" s="1"/>
      <c r="AD233" s="1"/>
      <c r="AE233" s="1" t="s">
        <v>9</v>
      </c>
      <c r="AF233" s="1" t="s">
        <v>9</v>
      </c>
      <c r="AG233" s="1"/>
      <c r="AH233" s="1"/>
      <c r="AI233" s="1"/>
      <c r="AJ233" s="1"/>
      <c r="AK233" s="1"/>
      <c r="AL233" s="1"/>
      <c r="AM233" s="1"/>
      <c r="AN233" s="1"/>
      <c r="AO233" s="71"/>
      <c r="AP233" s="71"/>
      <c r="AR233" s="4" t="str">
        <f>IFERROR(VLOOKUP(Table3[[#This Row],[Station '#]], $AU$3:$AV$147,2,FALSE),"")</f>
        <v/>
      </c>
    </row>
    <row r="234" spans="1:44" x14ac:dyDescent="0.3">
      <c r="A234" s="70" t="s">
        <v>157</v>
      </c>
      <c r="B234" s="2" t="s">
        <v>63</v>
      </c>
      <c r="C234" s="1">
        <v>510</v>
      </c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>
        <v>4100</v>
      </c>
      <c r="Q234" s="2">
        <v>4300</v>
      </c>
      <c r="R234" s="1">
        <v>4300</v>
      </c>
      <c r="S234" s="1">
        <v>4900</v>
      </c>
      <c r="T234" s="1">
        <v>3800</v>
      </c>
      <c r="U234" s="1">
        <v>4800</v>
      </c>
      <c r="V234" s="1">
        <v>4800</v>
      </c>
      <c r="W234" s="1">
        <v>4600</v>
      </c>
      <c r="X234" s="1">
        <v>4100</v>
      </c>
      <c r="Y234" s="1"/>
      <c r="Z234" s="1">
        <v>4700</v>
      </c>
      <c r="AA234" s="1">
        <v>5300</v>
      </c>
      <c r="AB234" s="1">
        <v>6000</v>
      </c>
      <c r="AC234" s="1">
        <v>6600</v>
      </c>
      <c r="AD234" s="1"/>
      <c r="AE234" s="1" t="s">
        <v>9</v>
      </c>
      <c r="AF234" s="1" t="s">
        <v>9</v>
      </c>
      <c r="AG234" s="1">
        <v>6500</v>
      </c>
      <c r="AH234" s="1"/>
      <c r="AI234" s="1"/>
      <c r="AJ234" s="1"/>
      <c r="AK234" s="1"/>
      <c r="AL234" s="1"/>
      <c r="AM234" s="1"/>
      <c r="AN234" s="1"/>
      <c r="AO234" s="71"/>
      <c r="AP234" s="71"/>
      <c r="AR234" s="4" t="str">
        <f>IFERROR(VLOOKUP(Table3[[#This Row],[Station '#]], $AU$3:$AV$147,2,FALSE),"")</f>
        <v/>
      </c>
    </row>
    <row r="235" spans="1:44" x14ac:dyDescent="0.3">
      <c r="A235" s="70"/>
      <c r="B235" s="2"/>
      <c r="C235" s="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1"/>
      <c r="S235" s="1"/>
      <c r="T235" s="1"/>
      <c r="U235" s="1"/>
      <c r="V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71"/>
      <c r="AP235" s="71"/>
      <c r="AR235" s="4" t="str">
        <f>IFERROR(VLOOKUP(Table3[[#This Row],[Station '#]], $AU$3:$AV$147,2,FALSE),"")</f>
        <v/>
      </c>
    </row>
    <row r="236" spans="1:44" ht="16.5" hidden="1" customHeight="1" x14ac:dyDescent="0.3">
      <c r="A236" s="70" t="s">
        <v>558</v>
      </c>
      <c r="B236" s="2" t="s">
        <v>559</v>
      </c>
      <c r="C236" s="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1"/>
      <c r="S236" s="1"/>
      <c r="T236" s="1"/>
      <c r="U236" s="1"/>
      <c r="V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77"/>
      <c r="AM236" s="1"/>
      <c r="AN236" s="1"/>
      <c r="AO236" s="71"/>
      <c r="AP236" s="71"/>
      <c r="AR236" s="4" t="str">
        <f>IFERROR(VLOOKUP(Table3[[#This Row],[Station '#]], $AU$3:$AV$147,2,FALSE),"")</f>
        <v/>
      </c>
    </row>
    <row r="237" spans="1:44" x14ac:dyDescent="0.3">
      <c r="A237" s="70" t="s">
        <v>558</v>
      </c>
      <c r="B237" s="2" t="s">
        <v>581</v>
      </c>
      <c r="C237" s="1">
        <v>536</v>
      </c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1"/>
      <c r="S237" s="1"/>
      <c r="T237" s="1"/>
      <c r="U237" s="1"/>
      <c r="V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83">
        <v>22460</v>
      </c>
      <c r="AM237" s="1"/>
      <c r="AN237" s="1"/>
      <c r="AO237" s="71"/>
      <c r="AP237" s="71"/>
      <c r="AR237" s="4" t="str">
        <f>IFERROR(VLOOKUP(Table3[[#This Row],[Station '#]], $AU$3:$AV$147,2,FALSE),"")</f>
        <v/>
      </c>
    </row>
    <row r="238" spans="1:44" x14ac:dyDescent="0.3">
      <c r="A238" s="70"/>
      <c r="B238" s="2"/>
      <c r="C238" s="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1"/>
      <c r="S238" s="1" t="s">
        <v>7</v>
      </c>
      <c r="T238" s="1" t="s">
        <v>9</v>
      </c>
      <c r="U238" s="1" t="s">
        <v>7</v>
      </c>
      <c r="V238" s="1" t="s">
        <v>9</v>
      </c>
      <c r="W238" s="1"/>
      <c r="X238" s="1"/>
      <c r="Y238" s="1"/>
      <c r="Z238" s="1"/>
      <c r="AA238" s="1"/>
      <c r="AB238" s="1"/>
      <c r="AC238" s="1"/>
      <c r="AD238" s="1"/>
      <c r="AE238" s="1" t="s">
        <v>9</v>
      </c>
      <c r="AF238" s="1" t="s">
        <v>9</v>
      </c>
      <c r="AG238" s="1"/>
      <c r="AH238" s="1"/>
      <c r="AI238" s="1"/>
      <c r="AJ238" s="1"/>
      <c r="AK238" s="1"/>
      <c r="AL238" s="1"/>
      <c r="AM238" s="1"/>
      <c r="AN238" s="1"/>
      <c r="AO238" s="71"/>
      <c r="AP238" s="71"/>
      <c r="AR238" s="4" t="str">
        <f>IFERROR(VLOOKUP(Table3[[#This Row],[Station '#]], $AU$3:$AV$147,2,FALSE),"")</f>
        <v/>
      </c>
    </row>
    <row r="239" spans="1:44" ht="14.45" customHeight="1" x14ac:dyDescent="0.3">
      <c r="A239" s="70" t="s">
        <v>628</v>
      </c>
      <c r="B239" s="2" t="s">
        <v>629</v>
      </c>
      <c r="C239" s="1">
        <v>535</v>
      </c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1"/>
      <c r="S239" s="1"/>
      <c r="T239" s="1"/>
      <c r="U239" s="1"/>
      <c r="V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83"/>
      <c r="AM239" s="1"/>
      <c r="AN239" s="1">
        <v>13500</v>
      </c>
      <c r="AO239" s="71"/>
      <c r="AP239" s="71"/>
      <c r="AR239" s="4" t="str">
        <f>IFERROR(VLOOKUP(Table3[[#This Row],[Station '#]], $AU$3:$AV$147,2,FALSE),"")</f>
        <v/>
      </c>
    </row>
    <row r="240" spans="1:44" x14ac:dyDescent="0.3">
      <c r="A240" s="70"/>
      <c r="B240" s="2"/>
      <c r="C240" s="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1"/>
      <c r="S240" s="1"/>
      <c r="T240" s="1"/>
      <c r="U240" s="1"/>
      <c r="V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71"/>
      <c r="AP240" s="71"/>
      <c r="AR240" s="4" t="str">
        <f>IFERROR(VLOOKUP(Table3[[#This Row],[Station '#]], $AU$3:$AV$147,2,FALSE),"")</f>
        <v/>
      </c>
    </row>
    <row r="241" spans="1:44" ht="14.45" hidden="1" customHeight="1" x14ac:dyDescent="0.3">
      <c r="A241" s="70" t="s">
        <v>158</v>
      </c>
      <c r="B241" s="2" t="s">
        <v>88</v>
      </c>
      <c r="C241" s="1"/>
      <c r="D241" s="2">
        <v>8200</v>
      </c>
      <c r="E241" s="2">
        <v>9300</v>
      </c>
      <c r="F241" s="2">
        <v>11300</v>
      </c>
      <c r="G241" s="2">
        <v>9700</v>
      </c>
      <c r="H241" s="2">
        <v>10500</v>
      </c>
      <c r="I241" s="2">
        <v>9400</v>
      </c>
      <c r="J241" s="2">
        <v>11000</v>
      </c>
      <c r="K241" s="2">
        <v>8900</v>
      </c>
      <c r="L241" s="2">
        <v>9900</v>
      </c>
      <c r="M241" s="2">
        <v>9000</v>
      </c>
      <c r="N241" s="2">
        <v>7300</v>
      </c>
      <c r="O241" s="2">
        <v>8300</v>
      </c>
      <c r="P241" s="2"/>
      <c r="Q241" s="2"/>
      <c r="R241" s="1"/>
      <c r="S241" s="1" t="s">
        <v>7</v>
      </c>
      <c r="T241" s="1" t="s">
        <v>9</v>
      </c>
      <c r="U241" s="1" t="s">
        <v>7</v>
      </c>
      <c r="V241" s="1" t="s">
        <v>9</v>
      </c>
      <c r="W241" s="1"/>
      <c r="X241" s="1"/>
      <c r="Y241" s="1"/>
      <c r="Z241" s="1"/>
      <c r="AA241" s="1"/>
      <c r="AB241" s="1"/>
      <c r="AC241" s="1"/>
      <c r="AD241" s="1"/>
      <c r="AE241" s="1" t="s">
        <v>9</v>
      </c>
      <c r="AF241" s="1" t="s">
        <v>9</v>
      </c>
      <c r="AG241" s="1"/>
      <c r="AH241" s="1"/>
      <c r="AI241" s="1"/>
      <c r="AJ241" s="1"/>
      <c r="AK241" s="1"/>
      <c r="AL241" s="1"/>
      <c r="AM241" s="1"/>
      <c r="AN241" s="1"/>
      <c r="AO241" s="71"/>
      <c r="AP241" s="71"/>
      <c r="AR241" s="4" t="str">
        <f>IFERROR(VLOOKUP(Table3[[#This Row],[Station '#]], $AU$3:$AV$147,2,FALSE),"")</f>
        <v/>
      </c>
    </row>
    <row r="242" spans="1:44" x14ac:dyDescent="0.3">
      <c r="A242" s="70" t="s">
        <v>158</v>
      </c>
      <c r="B242" s="2" t="s">
        <v>159</v>
      </c>
      <c r="C242" s="1">
        <v>284</v>
      </c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>
        <v>11500</v>
      </c>
      <c r="Q242" s="2">
        <v>9300</v>
      </c>
      <c r="R242" s="1">
        <v>10800</v>
      </c>
      <c r="S242" s="1">
        <v>10900</v>
      </c>
      <c r="T242" s="1">
        <v>9900</v>
      </c>
      <c r="U242" s="1">
        <v>9800</v>
      </c>
      <c r="V242" s="1">
        <v>9800</v>
      </c>
      <c r="W242" s="1">
        <v>10700</v>
      </c>
      <c r="X242" s="1">
        <v>10500</v>
      </c>
      <c r="Y242" s="1">
        <v>10300</v>
      </c>
      <c r="Z242" s="1">
        <v>11600</v>
      </c>
      <c r="AA242" s="1">
        <v>11300</v>
      </c>
      <c r="AB242" s="1">
        <v>7200</v>
      </c>
      <c r="AC242" s="1">
        <v>8900</v>
      </c>
      <c r="AD242" s="1">
        <v>10200</v>
      </c>
      <c r="AE242" s="1" t="s">
        <v>9</v>
      </c>
      <c r="AF242" s="1">
        <v>7600</v>
      </c>
      <c r="AG242" s="1"/>
      <c r="AH242" s="1">
        <v>13100</v>
      </c>
      <c r="AI242" s="1"/>
      <c r="AJ242" s="1">
        <v>13100</v>
      </c>
      <c r="AK242" s="1"/>
      <c r="AL242" s="1">
        <v>11000</v>
      </c>
      <c r="AM242" s="1"/>
      <c r="AN242" s="1">
        <v>11400</v>
      </c>
      <c r="AO242" s="71"/>
      <c r="AP242" s="71"/>
      <c r="AR242" s="4" t="str">
        <f>IFERROR(VLOOKUP(Table3[[#This Row],[Station '#]], $AU$3:$AV$147,2,FALSE),"")</f>
        <v/>
      </c>
    </row>
    <row r="243" spans="1:44" ht="16.5" hidden="1" customHeight="1" x14ac:dyDescent="0.3">
      <c r="A243" s="70" t="s">
        <v>158</v>
      </c>
      <c r="B243" s="2" t="s">
        <v>417</v>
      </c>
      <c r="C243" s="1">
        <v>283</v>
      </c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1"/>
      <c r="S243" s="1"/>
      <c r="T243" s="1"/>
      <c r="U243" s="1"/>
      <c r="V243" s="1"/>
      <c r="W243" s="1"/>
      <c r="X243" s="1"/>
      <c r="Y243" s="1"/>
      <c r="Z243" s="1"/>
      <c r="AA243" s="1"/>
      <c r="AB243" s="1"/>
      <c r="AC243" s="1">
        <v>13600</v>
      </c>
      <c r="AD243" s="1"/>
      <c r="AE243" s="1" t="s">
        <v>9</v>
      </c>
      <c r="AF243" s="1" t="s">
        <v>9</v>
      </c>
      <c r="AG243" s="1"/>
      <c r="AH243" s="1"/>
      <c r="AI243" s="1"/>
      <c r="AJ243" s="1"/>
      <c r="AK243" s="1"/>
      <c r="AL243" s="1"/>
      <c r="AM243" s="1"/>
      <c r="AN243" s="1"/>
      <c r="AO243" s="71"/>
      <c r="AP243" s="71"/>
      <c r="AR243" s="4" t="str">
        <f>IFERROR(VLOOKUP(Table3[[#This Row],[Station '#]], $AU$3:$AV$147,2,FALSE),"")</f>
        <v/>
      </c>
    </row>
    <row r="244" spans="1:44" x14ac:dyDescent="0.3">
      <c r="A244" s="70" t="s">
        <v>158</v>
      </c>
      <c r="B244" s="2" t="s">
        <v>160</v>
      </c>
      <c r="C244" s="72">
        <v>39</v>
      </c>
      <c r="D244" s="2"/>
      <c r="E244" s="2"/>
      <c r="F244" s="2"/>
      <c r="G244" s="2"/>
      <c r="H244" s="2"/>
      <c r="I244" s="2">
        <v>10500</v>
      </c>
      <c r="J244" s="2">
        <v>10800</v>
      </c>
      <c r="K244" s="2">
        <v>11100</v>
      </c>
      <c r="L244" s="2">
        <v>11400</v>
      </c>
      <c r="M244" s="2">
        <v>12500</v>
      </c>
      <c r="N244" s="2">
        <v>11700</v>
      </c>
      <c r="O244" s="2">
        <v>13200</v>
      </c>
      <c r="P244" s="2">
        <v>15200</v>
      </c>
      <c r="Q244" s="2">
        <v>15700</v>
      </c>
      <c r="R244" s="1">
        <v>16900</v>
      </c>
      <c r="S244" s="1">
        <v>16900</v>
      </c>
      <c r="T244" s="1">
        <v>17500</v>
      </c>
      <c r="U244" s="1">
        <v>16600</v>
      </c>
      <c r="V244" s="1">
        <v>17100</v>
      </c>
      <c r="W244" s="1">
        <v>17200</v>
      </c>
      <c r="X244" s="1">
        <v>15700</v>
      </c>
      <c r="Y244" s="1">
        <v>15200</v>
      </c>
      <c r="Z244" s="1">
        <v>14500</v>
      </c>
      <c r="AA244" s="1" t="s">
        <v>8</v>
      </c>
      <c r="AB244" s="1"/>
      <c r="AC244" s="1"/>
      <c r="AD244" s="1">
        <v>18600</v>
      </c>
      <c r="AE244" s="1">
        <v>19200</v>
      </c>
      <c r="AF244" s="1">
        <v>19800</v>
      </c>
      <c r="AG244" s="1">
        <v>20500</v>
      </c>
      <c r="AH244" s="1">
        <v>21900</v>
      </c>
      <c r="AI244" s="1">
        <v>22600</v>
      </c>
      <c r="AJ244" s="1">
        <v>23000</v>
      </c>
      <c r="AK244" s="1">
        <f>VLOOKUP(C244,[1]DataDownloadReport_02082019!$A$2:$E$123,5,FALSE)</f>
        <v>22500</v>
      </c>
      <c r="AL244" s="1">
        <v>23200</v>
      </c>
      <c r="AM244" s="1">
        <v>19800</v>
      </c>
      <c r="AN244" s="1">
        <v>21900</v>
      </c>
      <c r="AO244" s="71">
        <v>23000</v>
      </c>
      <c r="AP244" s="71"/>
      <c r="AR244" s="4">
        <f>IFERROR(VLOOKUP(Table3[[#This Row],[Station '#]], $AU$3:$AV$147,2,FALSE),"")</f>
        <v>23000</v>
      </c>
    </row>
    <row r="245" spans="1:44" ht="13.9" hidden="1" customHeight="1" x14ac:dyDescent="0.3">
      <c r="A245" s="70" t="s">
        <v>158</v>
      </c>
      <c r="B245" s="2" t="s">
        <v>352</v>
      </c>
      <c r="C245" s="1">
        <v>285</v>
      </c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>
        <v>12700</v>
      </c>
      <c r="P245" s="2">
        <v>15100</v>
      </c>
      <c r="Q245" s="2">
        <v>16300</v>
      </c>
      <c r="R245" s="1">
        <v>16700</v>
      </c>
      <c r="S245" s="1">
        <v>18300</v>
      </c>
      <c r="T245" s="1">
        <v>18600</v>
      </c>
      <c r="U245" s="1">
        <v>18400</v>
      </c>
      <c r="V245" s="1">
        <v>19500</v>
      </c>
      <c r="W245" s="1">
        <v>22400</v>
      </c>
      <c r="X245" s="1"/>
      <c r="Y245" s="1"/>
      <c r="Z245" s="1"/>
      <c r="AA245" s="1"/>
      <c r="AB245" s="1"/>
      <c r="AC245" s="1">
        <v>21700</v>
      </c>
      <c r="AD245" s="1"/>
      <c r="AE245" s="1" t="s">
        <v>9</v>
      </c>
      <c r="AF245" s="1" t="s">
        <v>9</v>
      </c>
      <c r="AG245" s="1"/>
      <c r="AH245" s="1"/>
      <c r="AI245" s="1"/>
      <c r="AJ245" s="1"/>
      <c r="AK245" s="1"/>
      <c r="AL245" s="1"/>
      <c r="AM245" s="1"/>
      <c r="AN245" s="1"/>
      <c r="AO245" s="71"/>
      <c r="AP245" s="71"/>
      <c r="AR245" s="4" t="str">
        <f>IFERROR(VLOOKUP(Table3[[#This Row],[Station '#]], $AU$3:$AV$147,2,FALSE),"")</f>
        <v/>
      </c>
    </row>
    <row r="246" spans="1:44" ht="16.5" hidden="1" customHeight="1" x14ac:dyDescent="0.3">
      <c r="A246" s="70" t="s">
        <v>158</v>
      </c>
      <c r="B246" s="2" t="s">
        <v>48</v>
      </c>
      <c r="C246" s="1"/>
      <c r="D246" s="2">
        <v>15300</v>
      </c>
      <c r="E246" s="2">
        <v>21200</v>
      </c>
      <c r="F246" s="2">
        <v>23200</v>
      </c>
      <c r="G246" s="2">
        <v>21100</v>
      </c>
      <c r="H246" s="2">
        <v>26400</v>
      </c>
      <c r="I246" s="2">
        <v>25900</v>
      </c>
      <c r="J246" s="2">
        <v>27400</v>
      </c>
      <c r="K246" s="2">
        <v>27100</v>
      </c>
      <c r="L246" s="2">
        <v>29200</v>
      </c>
      <c r="M246" s="2">
        <v>28900</v>
      </c>
      <c r="N246" s="2">
        <v>25400</v>
      </c>
      <c r="O246" s="2"/>
      <c r="P246" s="2"/>
      <c r="Q246" s="2"/>
      <c r="R246" s="1"/>
      <c r="S246" s="1" t="s">
        <v>7</v>
      </c>
      <c r="T246" s="1" t="s">
        <v>9</v>
      </c>
      <c r="U246" s="1" t="s">
        <v>7</v>
      </c>
      <c r="V246" s="1" t="s">
        <v>9</v>
      </c>
      <c r="W246" s="1"/>
      <c r="X246" s="1"/>
      <c r="Y246" s="1"/>
      <c r="Z246" s="1"/>
      <c r="AA246" s="1" t="e">
        <v>#N/A</v>
      </c>
      <c r="AB246" s="1"/>
      <c r="AC246" s="1" t="e">
        <v>#N/A</v>
      </c>
      <c r="AD246" s="1" t="e">
        <v>#N/A</v>
      </c>
      <c r="AE246" s="1" t="s">
        <v>9</v>
      </c>
      <c r="AF246" s="1" t="s">
        <v>9</v>
      </c>
      <c r="AG246" s="1"/>
      <c r="AH246" s="1"/>
      <c r="AI246" s="1"/>
      <c r="AJ246" s="1"/>
      <c r="AK246" s="1"/>
      <c r="AL246" s="1"/>
      <c r="AM246" s="1"/>
      <c r="AN246" s="1"/>
      <c r="AO246" s="71"/>
      <c r="AP246" s="71"/>
      <c r="AR246" s="4" t="str">
        <f>IFERROR(VLOOKUP(Table3[[#This Row],[Station '#]], $AU$3:$AV$147,2,FALSE),"")</f>
        <v/>
      </c>
    </row>
    <row r="247" spans="1:44" x14ac:dyDescent="0.3">
      <c r="A247" s="70" t="s">
        <v>158</v>
      </c>
      <c r="B247" s="2" t="s">
        <v>48</v>
      </c>
      <c r="C247" s="72">
        <v>46</v>
      </c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>
        <v>28100</v>
      </c>
      <c r="P247" s="2">
        <v>32900</v>
      </c>
      <c r="Q247" s="2">
        <v>32400</v>
      </c>
      <c r="R247" s="1">
        <v>34600</v>
      </c>
      <c r="S247" s="1">
        <v>37100</v>
      </c>
      <c r="T247" s="1">
        <v>39900</v>
      </c>
      <c r="U247" s="1">
        <v>40700</v>
      </c>
      <c r="V247" s="1">
        <v>39400</v>
      </c>
      <c r="W247" s="1">
        <v>35900</v>
      </c>
      <c r="X247" s="1">
        <v>32700</v>
      </c>
      <c r="Y247" s="1">
        <v>34800</v>
      </c>
      <c r="Z247" s="1">
        <v>35200</v>
      </c>
      <c r="AA247" s="1">
        <v>33500</v>
      </c>
      <c r="AB247" s="1">
        <v>35900</v>
      </c>
      <c r="AC247" s="1">
        <v>39100</v>
      </c>
      <c r="AD247" s="1">
        <v>37800</v>
      </c>
      <c r="AE247" s="1">
        <v>40800</v>
      </c>
      <c r="AF247" s="1">
        <v>37600</v>
      </c>
      <c r="AG247" s="1">
        <v>38900</v>
      </c>
      <c r="AH247" s="1">
        <v>40600</v>
      </c>
      <c r="AI247" s="1">
        <v>42000</v>
      </c>
      <c r="AJ247" s="1">
        <v>42700</v>
      </c>
      <c r="AK247" s="1">
        <f>VLOOKUP(C247,[1]DataDownloadReport_02082019!$A$2:$E$123,5,FALSE)</f>
        <v>41500</v>
      </c>
      <c r="AL247" s="1">
        <v>43200</v>
      </c>
      <c r="AM247" s="1">
        <v>39000</v>
      </c>
      <c r="AN247" s="1">
        <v>44900</v>
      </c>
      <c r="AO247" s="71">
        <v>46200</v>
      </c>
      <c r="AP247" s="71"/>
      <c r="AR247" s="4">
        <f>IFERROR(VLOOKUP(Table3[[#This Row],[Station '#]], $AU$3:$AV$147,2,FALSE),"")</f>
        <v>46200</v>
      </c>
    </row>
    <row r="248" spans="1:44" ht="14.25" customHeight="1" x14ac:dyDescent="0.3">
      <c r="A248" s="70"/>
      <c r="B248" s="2"/>
      <c r="C248" s="1"/>
      <c r="D248" s="2"/>
      <c r="E248" s="2"/>
      <c r="F248" s="2"/>
      <c r="G248" s="2"/>
      <c r="H248" s="2"/>
      <c r="I248" s="2" t="s">
        <v>9</v>
      </c>
      <c r="J248" s="2" t="s">
        <v>9</v>
      </c>
      <c r="K248" s="2" t="s">
        <v>9</v>
      </c>
      <c r="L248" s="2"/>
      <c r="M248" s="2"/>
      <c r="N248" s="2"/>
      <c r="O248" s="2"/>
      <c r="P248" s="2"/>
      <c r="Q248" s="2"/>
      <c r="R248" s="1"/>
      <c r="S248" s="1" t="s">
        <v>7</v>
      </c>
      <c r="T248" s="1" t="s">
        <v>9</v>
      </c>
      <c r="U248" s="1" t="s">
        <v>7</v>
      </c>
      <c r="V248" s="1" t="s">
        <v>9</v>
      </c>
      <c r="W248" s="1"/>
      <c r="X248" s="1"/>
      <c r="Y248" s="1"/>
      <c r="Z248" s="1"/>
      <c r="AA248" s="1"/>
      <c r="AB248" s="1"/>
      <c r="AC248" s="1"/>
      <c r="AD248" s="1"/>
      <c r="AE248" s="1" t="s">
        <v>9</v>
      </c>
      <c r="AF248" s="1" t="s">
        <v>9</v>
      </c>
      <c r="AG248" s="1"/>
      <c r="AH248" s="1"/>
      <c r="AI248" s="1"/>
      <c r="AJ248" s="1"/>
      <c r="AK248" s="1"/>
      <c r="AL248" s="1"/>
      <c r="AM248" s="1"/>
      <c r="AN248" s="1"/>
      <c r="AO248" s="71"/>
      <c r="AP248" s="71"/>
      <c r="AR248" s="4" t="str">
        <f>IFERROR(VLOOKUP(Table3[[#This Row],[Station '#]], $AU$3:$AV$147,2,FALSE),"")</f>
        <v/>
      </c>
    </row>
    <row r="249" spans="1:44" ht="16.5" hidden="1" customHeight="1" x14ac:dyDescent="0.3">
      <c r="A249" s="70" t="s">
        <v>161</v>
      </c>
      <c r="B249" s="2" t="s">
        <v>162</v>
      </c>
      <c r="C249" s="1">
        <v>476</v>
      </c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>
        <v>300</v>
      </c>
      <c r="Q249" s="2">
        <v>400</v>
      </c>
      <c r="R249" s="1">
        <v>400</v>
      </c>
      <c r="S249" s="1">
        <v>400</v>
      </c>
      <c r="T249" s="1">
        <v>600</v>
      </c>
      <c r="U249" s="1">
        <v>500</v>
      </c>
      <c r="V249" s="1">
        <v>600</v>
      </c>
      <c r="W249" s="1"/>
      <c r="X249" s="1">
        <v>1100</v>
      </c>
      <c r="Y249" s="1">
        <v>2700</v>
      </c>
      <c r="Z249" s="1">
        <v>1200</v>
      </c>
      <c r="AA249" s="1">
        <v>1100</v>
      </c>
      <c r="AB249" s="1">
        <v>1400</v>
      </c>
      <c r="AC249" s="1"/>
      <c r="AD249" s="1"/>
      <c r="AE249" s="1" t="s">
        <v>9</v>
      </c>
      <c r="AF249" s="1" t="s">
        <v>9</v>
      </c>
      <c r="AG249" s="1"/>
      <c r="AH249" s="1"/>
      <c r="AI249" s="1"/>
      <c r="AJ249" s="1"/>
      <c r="AK249" s="1"/>
      <c r="AL249" s="1"/>
      <c r="AM249" s="1"/>
      <c r="AN249" s="1"/>
      <c r="AO249" s="71"/>
      <c r="AP249" s="71"/>
      <c r="AR249" s="4" t="str">
        <f>IFERROR(VLOOKUP(Table3[[#This Row],[Station '#]], $AU$3:$AV$147,2,FALSE),"")</f>
        <v/>
      </c>
    </row>
    <row r="250" spans="1:44" ht="16.5" hidden="1" customHeight="1" x14ac:dyDescent="0.3">
      <c r="A250" s="70"/>
      <c r="B250" s="2"/>
      <c r="C250" s="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1"/>
      <c r="S250" s="1"/>
      <c r="T250" s="1"/>
      <c r="U250" s="1"/>
      <c r="V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71"/>
      <c r="AP250" s="71"/>
      <c r="AR250" s="4" t="str">
        <f>IFERROR(VLOOKUP(Table3[[#This Row],[Station '#]], $AU$3:$AV$147,2,FALSE),"")</f>
        <v/>
      </c>
    </row>
    <row r="251" spans="1:44" x14ac:dyDescent="0.3">
      <c r="A251" s="70" t="s">
        <v>560</v>
      </c>
      <c r="B251" s="2" t="s">
        <v>561</v>
      </c>
      <c r="C251" s="1">
        <v>534</v>
      </c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1"/>
      <c r="S251" s="1"/>
      <c r="T251" s="1"/>
      <c r="U251" s="1"/>
      <c r="V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83">
        <v>8000</v>
      </c>
      <c r="AM251" s="1"/>
      <c r="AN251" s="1"/>
      <c r="AO251" s="71"/>
      <c r="AP251" s="71"/>
      <c r="AR251" s="4" t="str">
        <f>IFERROR(VLOOKUP(Table3[[#This Row],[Station '#]], $AU$3:$AV$147,2,FALSE),"")</f>
        <v/>
      </c>
    </row>
    <row r="252" spans="1:44" x14ac:dyDescent="0.3">
      <c r="A252" s="70"/>
      <c r="B252" s="2"/>
      <c r="C252" s="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1"/>
      <c r="S252" s="1" t="s">
        <v>7</v>
      </c>
      <c r="T252" s="1" t="s">
        <v>9</v>
      </c>
      <c r="U252" s="1" t="s">
        <v>7</v>
      </c>
      <c r="V252" s="1" t="s">
        <v>9</v>
      </c>
      <c r="W252" s="1"/>
      <c r="X252" s="1"/>
      <c r="Y252" s="1"/>
      <c r="Z252" s="1"/>
      <c r="AA252" s="1"/>
      <c r="AB252" s="1"/>
      <c r="AC252" s="1"/>
      <c r="AD252" s="1"/>
      <c r="AE252" s="1" t="s">
        <v>9</v>
      </c>
      <c r="AF252" s="1" t="s">
        <v>9</v>
      </c>
      <c r="AG252" s="1"/>
      <c r="AH252" s="1"/>
      <c r="AI252" s="1"/>
      <c r="AJ252" s="1"/>
      <c r="AK252" s="1"/>
      <c r="AL252" s="1"/>
      <c r="AM252" s="1"/>
      <c r="AN252" s="1"/>
      <c r="AO252" s="71"/>
      <c r="AP252" s="71"/>
      <c r="AR252" s="4" t="str">
        <f>IFERROR(VLOOKUP(Table3[[#This Row],[Station '#]], $AU$3:$AV$147,2,FALSE),"")</f>
        <v/>
      </c>
    </row>
    <row r="253" spans="1:44" x14ac:dyDescent="0.3">
      <c r="A253" s="70" t="s">
        <v>163</v>
      </c>
      <c r="B253" s="2" t="s">
        <v>11</v>
      </c>
      <c r="C253" s="1">
        <v>290</v>
      </c>
      <c r="D253" s="2"/>
      <c r="E253" s="2"/>
      <c r="F253" s="2"/>
      <c r="G253" s="2"/>
      <c r="H253" s="2"/>
      <c r="I253" s="2">
        <v>1500</v>
      </c>
      <c r="J253" s="2">
        <v>1300</v>
      </c>
      <c r="K253" s="2">
        <v>1400</v>
      </c>
      <c r="L253" s="2">
        <v>1400</v>
      </c>
      <c r="M253" s="2">
        <v>1600</v>
      </c>
      <c r="N253" s="2">
        <v>1700</v>
      </c>
      <c r="O253" s="2">
        <v>1700</v>
      </c>
      <c r="P253" s="2">
        <v>2300</v>
      </c>
      <c r="Q253" s="2">
        <v>2700</v>
      </c>
      <c r="R253" s="1">
        <v>2500</v>
      </c>
      <c r="S253" s="1">
        <v>2600</v>
      </c>
      <c r="T253" s="1">
        <v>6000</v>
      </c>
      <c r="U253" s="1">
        <v>9300</v>
      </c>
      <c r="V253" s="1">
        <v>9900</v>
      </c>
      <c r="W253" s="1">
        <v>13900</v>
      </c>
      <c r="X253" s="1">
        <v>15400</v>
      </c>
      <c r="Y253" s="1">
        <v>9200</v>
      </c>
      <c r="Z253" s="1">
        <v>17700</v>
      </c>
      <c r="AA253" s="1">
        <v>15600</v>
      </c>
      <c r="AB253" s="1">
        <v>14900</v>
      </c>
      <c r="AC253" s="1">
        <v>17700</v>
      </c>
      <c r="AD253" s="1">
        <v>17300</v>
      </c>
      <c r="AE253" s="1">
        <v>20200</v>
      </c>
      <c r="AF253" s="1">
        <v>17600</v>
      </c>
      <c r="AG253" s="1">
        <v>18300</v>
      </c>
      <c r="AH253" s="1">
        <v>19100</v>
      </c>
      <c r="AI253" s="1">
        <v>21500</v>
      </c>
      <c r="AJ253" s="1">
        <v>20400</v>
      </c>
      <c r="AK253" s="1"/>
      <c r="AL253" s="1"/>
      <c r="AM253" s="1">
        <v>26300</v>
      </c>
      <c r="AN253" s="1">
        <v>25800</v>
      </c>
      <c r="AO253" s="71">
        <v>26100</v>
      </c>
      <c r="AP253" s="71"/>
      <c r="AR253" s="4">
        <f>IFERROR(VLOOKUP(Table3[[#This Row],[Station '#]], $AU$3:$AV$147,2,FALSE),"")</f>
        <v>26100</v>
      </c>
    </row>
    <row r="254" spans="1:44" x14ac:dyDescent="0.3">
      <c r="A254" s="70" t="s">
        <v>163</v>
      </c>
      <c r="B254" s="2" t="s">
        <v>164</v>
      </c>
      <c r="C254" s="1">
        <v>289</v>
      </c>
      <c r="D254" s="2"/>
      <c r="E254" s="2"/>
      <c r="F254" s="2"/>
      <c r="G254" s="2">
        <v>3100</v>
      </c>
      <c r="H254" s="2">
        <v>3000</v>
      </c>
      <c r="I254" s="2">
        <v>3200</v>
      </c>
      <c r="J254" s="2">
        <v>3400</v>
      </c>
      <c r="K254" s="2">
        <v>3400</v>
      </c>
      <c r="L254" s="2">
        <v>3600</v>
      </c>
      <c r="M254" s="2">
        <v>2500</v>
      </c>
      <c r="N254" s="2">
        <v>4100</v>
      </c>
      <c r="O254" s="2">
        <v>4800</v>
      </c>
      <c r="P254" s="2">
        <v>5100</v>
      </c>
      <c r="Q254" s="2">
        <v>4700</v>
      </c>
      <c r="R254" s="1">
        <v>5800</v>
      </c>
      <c r="S254" s="1">
        <v>7200</v>
      </c>
      <c r="T254" s="1">
        <v>7700</v>
      </c>
      <c r="U254" s="1">
        <v>12400</v>
      </c>
      <c r="V254" s="1">
        <v>11200</v>
      </c>
      <c r="W254" s="1">
        <v>13700</v>
      </c>
      <c r="X254" s="1">
        <v>14600</v>
      </c>
      <c r="Y254" s="1">
        <v>15900</v>
      </c>
      <c r="Z254" s="1">
        <v>15100</v>
      </c>
      <c r="AA254" s="1">
        <v>10200</v>
      </c>
      <c r="AB254" s="1">
        <v>9500</v>
      </c>
      <c r="AC254" s="1">
        <v>12700</v>
      </c>
      <c r="AD254" s="1">
        <v>14700</v>
      </c>
      <c r="AE254" s="1">
        <v>15800</v>
      </c>
      <c r="AF254" s="1">
        <v>13600</v>
      </c>
      <c r="AG254" s="1">
        <v>13600</v>
      </c>
      <c r="AH254" s="1">
        <v>15100</v>
      </c>
      <c r="AI254" s="1">
        <v>14800</v>
      </c>
      <c r="AJ254" s="1">
        <v>15500</v>
      </c>
      <c r="AK254" s="1">
        <f>VLOOKUP(C254,[1]DataDownloadReport_02082019!$A$2:$E$123,5,FALSE)</f>
        <v>15800</v>
      </c>
      <c r="AL254" s="1">
        <v>15700</v>
      </c>
      <c r="AM254" s="1">
        <v>16700</v>
      </c>
      <c r="AN254" s="1"/>
      <c r="AO254" s="71">
        <v>15700</v>
      </c>
      <c r="AP254" s="71"/>
      <c r="AR254" s="4">
        <f>IFERROR(VLOOKUP(Table3[[#This Row],[Station '#]], $AU$3:$AV$147,2,FALSE),"")</f>
        <v>15700</v>
      </c>
    </row>
    <row r="255" spans="1:44" hidden="1" x14ac:dyDescent="0.3">
      <c r="A255" s="70" t="s">
        <v>163</v>
      </c>
      <c r="B255" s="2" t="s">
        <v>448</v>
      </c>
      <c r="C255" s="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1"/>
      <c r="S255" s="1"/>
      <c r="T255" s="1"/>
      <c r="U255" s="1"/>
      <c r="V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>
        <v>7800</v>
      </c>
      <c r="AI255" s="1"/>
      <c r="AJ255" s="1"/>
      <c r="AK255" s="1"/>
      <c r="AL255" s="1"/>
      <c r="AM255" s="1"/>
      <c r="AN255" s="1"/>
      <c r="AO255" s="71"/>
      <c r="AP255" s="71"/>
      <c r="AR255" s="4" t="str">
        <f>IFERROR(VLOOKUP(Table3[[#This Row],[Station '#]], $AU$3:$AV$147,2,FALSE),"")</f>
        <v/>
      </c>
    </row>
    <row r="256" spans="1:44" x14ac:dyDescent="0.3">
      <c r="A256" s="70"/>
      <c r="B256" s="2"/>
      <c r="C256" s="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1"/>
      <c r="S256" s="1"/>
      <c r="T256" s="1"/>
      <c r="U256" s="1"/>
      <c r="V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71"/>
      <c r="AP256" s="71"/>
      <c r="AR256" s="4" t="str">
        <f>IFERROR(VLOOKUP(Table3[[#This Row],[Station '#]], $AU$3:$AV$147,2,FALSE),"")</f>
        <v/>
      </c>
    </row>
    <row r="257" spans="1:44" ht="15.75" customHeight="1" x14ac:dyDescent="0.3">
      <c r="A257" s="70" t="s">
        <v>429</v>
      </c>
      <c r="B257" s="2" t="s">
        <v>165</v>
      </c>
      <c r="C257" s="72">
        <v>17</v>
      </c>
      <c r="D257" s="2"/>
      <c r="E257" s="2">
        <v>34100</v>
      </c>
      <c r="F257" s="2"/>
      <c r="G257" s="2"/>
      <c r="H257" s="2"/>
      <c r="I257" s="2">
        <v>34000</v>
      </c>
      <c r="J257" s="2">
        <v>33800</v>
      </c>
      <c r="K257" s="2">
        <v>34400</v>
      </c>
      <c r="L257" s="2">
        <v>31900</v>
      </c>
      <c r="M257" s="2">
        <v>34200</v>
      </c>
      <c r="N257" s="2" t="s">
        <v>166</v>
      </c>
      <c r="O257" s="2">
        <v>32600</v>
      </c>
      <c r="P257" s="2">
        <v>32500</v>
      </c>
      <c r="Q257" s="2">
        <v>25600</v>
      </c>
      <c r="R257" s="1">
        <v>23200</v>
      </c>
      <c r="S257" s="1">
        <v>22800</v>
      </c>
      <c r="T257" s="1">
        <v>23100</v>
      </c>
      <c r="U257" s="1">
        <v>25100</v>
      </c>
      <c r="V257" s="1">
        <v>25700</v>
      </c>
      <c r="W257" s="1">
        <v>27900</v>
      </c>
      <c r="X257" s="1">
        <v>27200</v>
      </c>
      <c r="Y257" s="1">
        <v>28300</v>
      </c>
      <c r="Z257" s="1">
        <v>23200</v>
      </c>
      <c r="AA257" s="1">
        <v>23900</v>
      </c>
      <c r="AB257" s="1">
        <v>21200</v>
      </c>
      <c r="AC257" s="1">
        <v>20700</v>
      </c>
      <c r="AD257" s="1">
        <v>20000</v>
      </c>
      <c r="AE257" s="1">
        <v>17900</v>
      </c>
      <c r="AF257" s="1">
        <v>18400</v>
      </c>
      <c r="AG257" s="1">
        <v>20600</v>
      </c>
      <c r="AH257" s="1">
        <v>21500</v>
      </c>
      <c r="AI257" s="1">
        <v>22000</v>
      </c>
      <c r="AJ257" s="1">
        <v>22200</v>
      </c>
      <c r="AK257" s="1">
        <f>VLOOKUP(C257,[1]DataDownloadReport_02082019!$A$2:$E$123,5,FALSE)</f>
        <v>23700</v>
      </c>
      <c r="AL257" s="1">
        <v>22900</v>
      </c>
      <c r="AM257" s="1">
        <v>19700</v>
      </c>
      <c r="AN257" s="1">
        <v>21100</v>
      </c>
      <c r="AO257" s="71">
        <v>21900</v>
      </c>
      <c r="AP257" s="71"/>
      <c r="AR257" s="4">
        <f>IFERROR(VLOOKUP(Table3[[#This Row],[Station '#]], $AU$3:$AV$147,2,FALSE),"")</f>
        <v>21900</v>
      </c>
    </row>
    <row r="258" spans="1:44" ht="16.5" customHeight="1" x14ac:dyDescent="0.3">
      <c r="A258" s="70" t="s">
        <v>429</v>
      </c>
      <c r="B258" s="2" t="s">
        <v>167</v>
      </c>
      <c r="C258" s="1">
        <v>291</v>
      </c>
      <c r="D258" s="2">
        <v>25700</v>
      </c>
      <c r="E258" s="2">
        <v>29300</v>
      </c>
      <c r="F258" s="2">
        <v>30500</v>
      </c>
      <c r="G258" s="2">
        <v>32500</v>
      </c>
      <c r="H258" s="2">
        <v>34800</v>
      </c>
      <c r="I258" s="2">
        <v>36500</v>
      </c>
      <c r="J258" s="2">
        <v>35500</v>
      </c>
      <c r="K258" s="2">
        <v>36000</v>
      </c>
      <c r="L258" s="2">
        <v>36000</v>
      </c>
      <c r="M258" s="2">
        <v>34000</v>
      </c>
      <c r="N258" s="2">
        <v>31500</v>
      </c>
      <c r="O258" s="2">
        <v>29700</v>
      </c>
      <c r="P258" s="2">
        <v>31900</v>
      </c>
      <c r="Q258" s="2">
        <v>24500</v>
      </c>
      <c r="R258" s="1">
        <v>22100</v>
      </c>
      <c r="S258" s="1">
        <v>21600</v>
      </c>
      <c r="T258" s="1">
        <v>23000</v>
      </c>
      <c r="U258" s="1">
        <v>23700</v>
      </c>
      <c r="V258" s="1">
        <v>25700</v>
      </c>
      <c r="W258" s="1">
        <v>25800</v>
      </c>
      <c r="X258" s="1">
        <v>25600</v>
      </c>
      <c r="Y258" s="1">
        <v>26100</v>
      </c>
      <c r="Z258" s="1">
        <v>23300</v>
      </c>
      <c r="AA258" s="1">
        <v>21000</v>
      </c>
      <c r="AB258" s="1">
        <v>21300</v>
      </c>
      <c r="AC258" s="1"/>
      <c r="AD258" s="1"/>
      <c r="AE258" s="1" t="s">
        <v>9</v>
      </c>
      <c r="AF258" s="1" t="s">
        <v>9</v>
      </c>
      <c r="AG258" s="1"/>
      <c r="AH258" s="1"/>
      <c r="AI258" s="1"/>
      <c r="AJ258" s="1"/>
      <c r="AK258" s="1"/>
      <c r="AL258" s="1"/>
      <c r="AM258" s="1"/>
      <c r="AN258" s="1"/>
      <c r="AO258" s="71"/>
      <c r="AP258" s="71"/>
      <c r="AR258" s="4" t="str">
        <f>IFERROR(VLOOKUP(Table3[[#This Row],[Station '#]], $AU$3:$AV$147,2,FALSE),"")</f>
        <v/>
      </c>
    </row>
    <row r="259" spans="1:44" x14ac:dyDescent="0.3">
      <c r="A259" s="99" t="s">
        <v>429</v>
      </c>
      <c r="B259" s="84" t="s">
        <v>306</v>
      </c>
      <c r="C259" s="1">
        <v>116</v>
      </c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1"/>
      <c r="S259" s="1"/>
      <c r="T259" s="1"/>
      <c r="U259" s="1"/>
      <c r="V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>
        <v>15900</v>
      </c>
      <c r="AN259" s="1"/>
      <c r="AO259" s="71">
        <v>22000</v>
      </c>
      <c r="AP259" s="71"/>
      <c r="AR259" s="4">
        <f>IFERROR(VLOOKUP(Table3[[#This Row],[Station '#]], $AU$3:$AV$147,2,FALSE),"")</f>
        <v>22000</v>
      </c>
    </row>
    <row r="260" spans="1:44" x14ac:dyDescent="0.3">
      <c r="A260" s="70" t="s">
        <v>429</v>
      </c>
      <c r="B260" s="2" t="s">
        <v>168</v>
      </c>
      <c r="C260" s="1">
        <v>292</v>
      </c>
      <c r="D260" s="2"/>
      <c r="E260" s="2"/>
      <c r="F260" s="2"/>
      <c r="G260" s="2"/>
      <c r="H260" s="2"/>
      <c r="I260" s="2">
        <v>33000</v>
      </c>
      <c r="J260" s="2">
        <v>37800</v>
      </c>
      <c r="K260" s="2">
        <v>34000</v>
      </c>
      <c r="L260" s="2">
        <v>34900</v>
      </c>
      <c r="M260" s="2">
        <v>30100</v>
      </c>
      <c r="N260" s="2">
        <v>32100</v>
      </c>
      <c r="O260" s="2">
        <v>31700</v>
      </c>
      <c r="P260" s="2">
        <v>29600</v>
      </c>
      <c r="Q260" s="2">
        <v>24200</v>
      </c>
      <c r="R260" s="1">
        <v>22100</v>
      </c>
      <c r="S260" s="1">
        <v>21000</v>
      </c>
      <c r="T260" s="1">
        <v>23200</v>
      </c>
      <c r="U260" s="1">
        <v>24900</v>
      </c>
      <c r="V260" s="1">
        <v>28600</v>
      </c>
      <c r="W260" s="1">
        <v>26600</v>
      </c>
      <c r="X260" s="1">
        <v>25400</v>
      </c>
      <c r="Y260" s="1">
        <v>26500</v>
      </c>
      <c r="Z260" s="1">
        <v>27000</v>
      </c>
      <c r="AA260" s="1">
        <v>20600</v>
      </c>
      <c r="AB260" s="1">
        <v>22500</v>
      </c>
      <c r="AC260" s="1">
        <v>23200</v>
      </c>
      <c r="AD260" s="1">
        <v>22500</v>
      </c>
      <c r="AE260" s="1" t="s">
        <v>9</v>
      </c>
      <c r="AF260" s="1">
        <v>20900</v>
      </c>
      <c r="AG260" s="1">
        <v>20900</v>
      </c>
      <c r="AH260" s="1">
        <v>20900</v>
      </c>
      <c r="AI260" s="1">
        <v>23800</v>
      </c>
      <c r="AJ260" s="1">
        <v>21300</v>
      </c>
      <c r="AK260" s="1">
        <f>VLOOKUP(C260,[1]DataDownloadReport_02082019!$A$2:$E$123,5,FALSE)</f>
        <v>23800</v>
      </c>
      <c r="AL260" s="1">
        <v>23700</v>
      </c>
      <c r="AM260" s="1">
        <v>21400</v>
      </c>
      <c r="AN260" s="1">
        <v>22700</v>
      </c>
      <c r="AO260" s="71"/>
      <c r="AP260" s="71"/>
      <c r="AR260" s="4" t="str">
        <f>IFERROR(VLOOKUP(Table3[[#This Row],[Station '#]], $AU$3:$AV$147,2,FALSE),"")</f>
        <v/>
      </c>
    </row>
    <row r="261" spans="1:44" ht="16.5" customHeight="1" x14ac:dyDescent="0.3">
      <c r="A261" s="70" t="s">
        <v>429</v>
      </c>
      <c r="B261" s="2" t="s">
        <v>169</v>
      </c>
      <c r="C261" s="1">
        <v>293</v>
      </c>
      <c r="D261" s="2">
        <v>14700</v>
      </c>
      <c r="E261" s="2">
        <v>20800</v>
      </c>
      <c r="F261" s="2">
        <v>21000</v>
      </c>
      <c r="G261" s="2">
        <v>25500</v>
      </c>
      <c r="H261" s="2">
        <v>26200</v>
      </c>
      <c r="I261" s="2">
        <v>28600</v>
      </c>
      <c r="J261" s="2">
        <v>26600</v>
      </c>
      <c r="K261" s="2">
        <v>33800</v>
      </c>
      <c r="L261" s="2">
        <v>26000</v>
      </c>
      <c r="M261" s="2">
        <v>24100</v>
      </c>
      <c r="N261" s="2">
        <v>23800</v>
      </c>
      <c r="O261" s="2">
        <v>24400</v>
      </c>
      <c r="P261" s="2">
        <v>22600</v>
      </c>
      <c r="Q261" s="2">
        <v>21200</v>
      </c>
      <c r="R261" s="1">
        <v>18300</v>
      </c>
      <c r="S261" s="1">
        <v>17900</v>
      </c>
      <c r="T261" s="1">
        <v>19700</v>
      </c>
      <c r="U261" s="1">
        <v>19600</v>
      </c>
      <c r="V261" s="1">
        <v>22900</v>
      </c>
      <c r="W261" s="1">
        <v>22000</v>
      </c>
      <c r="X261" s="1">
        <v>21600</v>
      </c>
      <c r="Y261" s="1">
        <v>22900</v>
      </c>
      <c r="Z261" s="1">
        <v>20900</v>
      </c>
      <c r="AA261" s="1">
        <v>17900</v>
      </c>
      <c r="AB261" s="1">
        <v>18800</v>
      </c>
      <c r="AC261" s="1"/>
      <c r="AD261" s="1"/>
      <c r="AE261" s="1" t="s">
        <v>9</v>
      </c>
      <c r="AF261" s="1" t="s">
        <v>9</v>
      </c>
      <c r="AG261" s="1"/>
      <c r="AH261" s="1"/>
      <c r="AI261" s="1"/>
      <c r="AJ261" s="1"/>
      <c r="AK261" s="1"/>
      <c r="AL261" s="1"/>
      <c r="AM261" s="1"/>
      <c r="AN261" s="1"/>
      <c r="AO261" s="71"/>
      <c r="AP261" s="71"/>
      <c r="AR261" s="4" t="str">
        <f>IFERROR(VLOOKUP(Table3[[#This Row],[Station '#]], $AU$3:$AV$147,2,FALSE),"")</f>
        <v/>
      </c>
    </row>
    <row r="262" spans="1:44" ht="15" customHeight="1" x14ac:dyDescent="0.3">
      <c r="A262" s="70" t="s">
        <v>429</v>
      </c>
      <c r="B262" s="2" t="s">
        <v>169</v>
      </c>
      <c r="C262" s="1">
        <v>115</v>
      </c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1"/>
      <c r="S262" s="1"/>
      <c r="T262" s="1"/>
      <c r="U262" s="1"/>
      <c r="V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71">
        <v>19900</v>
      </c>
      <c r="AP262" s="71"/>
      <c r="AR262" s="4">
        <f>IFERROR(VLOOKUP(Table3[[#This Row],[Station '#]], $AU$3:$AV$147,2,FALSE),"")</f>
        <v>19900</v>
      </c>
    </row>
    <row r="263" spans="1:44" ht="15.75" customHeight="1" x14ac:dyDescent="0.3">
      <c r="A263" s="70"/>
      <c r="B263" s="2"/>
      <c r="C263" s="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1"/>
      <c r="S263" s="1"/>
      <c r="T263" s="1"/>
      <c r="U263" s="1"/>
      <c r="V263" s="1"/>
      <c r="W263" s="1"/>
      <c r="X263" s="1"/>
      <c r="Y263" s="1"/>
      <c r="Z263" s="1"/>
      <c r="AA263" s="1"/>
      <c r="AB263" s="1"/>
      <c r="AC263" s="1"/>
      <c r="AD263" s="1"/>
      <c r="AE263" s="1" t="s">
        <v>9</v>
      </c>
      <c r="AF263" s="1" t="s">
        <v>9</v>
      </c>
      <c r="AG263" s="1"/>
      <c r="AH263" s="1"/>
      <c r="AI263" s="1"/>
      <c r="AJ263" s="1"/>
      <c r="AK263" s="1"/>
      <c r="AL263" s="1"/>
      <c r="AM263" s="1"/>
      <c r="AN263" s="1"/>
      <c r="AO263" s="71"/>
      <c r="AP263" s="71"/>
      <c r="AR263" s="4" t="str">
        <f>IFERROR(VLOOKUP(Table3[[#This Row],[Station '#]], $AU$3:$AV$147,2,FALSE),"")</f>
        <v/>
      </c>
    </row>
    <row r="264" spans="1:44" ht="16.5" hidden="1" customHeight="1" x14ac:dyDescent="0.3">
      <c r="A264" s="70" t="s">
        <v>170</v>
      </c>
      <c r="B264" s="2" t="s">
        <v>16</v>
      </c>
      <c r="C264" s="1">
        <v>294</v>
      </c>
      <c r="D264" s="2"/>
      <c r="E264" s="2"/>
      <c r="F264" s="2"/>
      <c r="G264" s="2"/>
      <c r="H264" s="2"/>
      <c r="I264" s="2">
        <v>10800</v>
      </c>
      <c r="J264" s="2">
        <v>11600</v>
      </c>
      <c r="K264" s="2">
        <v>13100</v>
      </c>
      <c r="L264" s="2">
        <v>10800</v>
      </c>
      <c r="M264" s="2">
        <v>11300</v>
      </c>
      <c r="N264" s="2">
        <v>10100</v>
      </c>
      <c r="O264" s="2">
        <v>8900</v>
      </c>
      <c r="P264" s="2">
        <v>8700</v>
      </c>
      <c r="Q264" s="2">
        <v>7500</v>
      </c>
      <c r="R264" s="1">
        <v>7600</v>
      </c>
      <c r="S264" s="1">
        <v>8000</v>
      </c>
      <c r="T264" s="1">
        <v>8000</v>
      </c>
      <c r="U264" s="1">
        <v>6700</v>
      </c>
      <c r="V264" s="1">
        <v>7600</v>
      </c>
      <c r="W264" s="1">
        <v>8000</v>
      </c>
      <c r="X264" s="1"/>
      <c r="Y264" s="1">
        <v>7200</v>
      </c>
      <c r="Z264" s="1">
        <v>7500</v>
      </c>
      <c r="AA264" s="1">
        <v>5900</v>
      </c>
      <c r="AB264" s="1">
        <v>5000</v>
      </c>
      <c r="AC264" s="1"/>
      <c r="AD264" s="1"/>
      <c r="AE264" s="1" t="s">
        <v>9</v>
      </c>
      <c r="AF264" s="1" t="s">
        <v>9</v>
      </c>
      <c r="AG264" s="1"/>
      <c r="AH264" s="1"/>
      <c r="AI264" s="1"/>
      <c r="AJ264" s="1"/>
      <c r="AK264" s="1"/>
      <c r="AL264" s="1"/>
      <c r="AM264" s="1"/>
      <c r="AN264" s="1"/>
      <c r="AO264" s="71"/>
      <c r="AP264" s="71"/>
      <c r="AR264" s="4" t="str">
        <f>IFERROR(VLOOKUP(Table3[[#This Row],[Station '#]], $AU$3:$AV$147,2,FALSE),"")</f>
        <v/>
      </c>
    </row>
    <row r="265" spans="1:44" ht="16.5" hidden="1" customHeight="1" x14ac:dyDescent="0.3">
      <c r="A265" s="70" t="s">
        <v>170</v>
      </c>
      <c r="B265" s="2" t="s">
        <v>135</v>
      </c>
      <c r="C265" s="1">
        <v>624</v>
      </c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1"/>
      <c r="S265" s="1">
        <v>9400</v>
      </c>
      <c r="T265" s="1">
        <v>9500</v>
      </c>
      <c r="U265" s="1">
        <v>8200</v>
      </c>
      <c r="V265" s="1">
        <v>8400</v>
      </c>
      <c r="W265" s="1">
        <v>9900</v>
      </c>
      <c r="X265" s="1">
        <v>9300</v>
      </c>
      <c r="Y265" s="1">
        <v>8000</v>
      </c>
      <c r="Z265" s="1"/>
      <c r="AA265" s="1">
        <v>6600</v>
      </c>
      <c r="AB265" s="1">
        <v>5700</v>
      </c>
      <c r="AC265" s="1"/>
      <c r="AD265" s="1"/>
      <c r="AE265" s="1" t="s">
        <v>9</v>
      </c>
      <c r="AF265" s="1" t="s">
        <v>9</v>
      </c>
      <c r="AG265" s="1"/>
      <c r="AH265" s="1"/>
      <c r="AI265" s="1"/>
      <c r="AJ265" s="1"/>
      <c r="AK265" s="1"/>
      <c r="AL265" s="1"/>
      <c r="AM265" s="1"/>
      <c r="AN265" s="1"/>
      <c r="AO265" s="71"/>
      <c r="AP265" s="71"/>
      <c r="AR265" s="4" t="str">
        <f>IFERROR(VLOOKUP(Table3[[#This Row],[Station '#]], $AU$3:$AV$147,2,FALSE),"")</f>
        <v/>
      </c>
    </row>
    <row r="266" spans="1:44" ht="16.5" hidden="1" customHeight="1" x14ac:dyDescent="0.3">
      <c r="A266" s="70" t="s">
        <v>170</v>
      </c>
      <c r="B266" s="2" t="s">
        <v>151</v>
      </c>
      <c r="C266" s="1">
        <v>297</v>
      </c>
      <c r="D266" s="2"/>
      <c r="E266" s="2"/>
      <c r="F266" s="2"/>
      <c r="G266" s="2"/>
      <c r="H266" s="2"/>
      <c r="I266" s="2">
        <v>15000</v>
      </c>
      <c r="J266" s="2">
        <v>15400</v>
      </c>
      <c r="K266" s="2">
        <v>14100</v>
      </c>
      <c r="L266" s="2">
        <v>17500</v>
      </c>
      <c r="M266" s="2">
        <v>12700</v>
      </c>
      <c r="N266" s="2">
        <v>12000</v>
      </c>
      <c r="O266" s="2">
        <v>12000</v>
      </c>
      <c r="P266" s="2">
        <v>14100</v>
      </c>
      <c r="Q266" s="2">
        <v>12000</v>
      </c>
      <c r="R266" s="1">
        <v>12100</v>
      </c>
      <c r="S266" s="1">
        <v>11100</v>
      </c>
      <c r="T266" s="1">
        <v>12400</v>
      </c>
      <c r="U266" s="1" t="s">
        <v>22</v>
      </c>
      <c r="V266" s="1">
        <v>11500</v>
      </c>
      <c r="W266" s="1"/>
      <c r="X266" s="1"/>
      <c r="Y266" s="1">
        <v>10000</v>
      </c>
      <c r="Z266" s="1">
        <v>13700</v>
      </c>
      <c r="AA266" s="1" t="s">
        <v>8</v>
      </c>
      <c r="AB266" s="1">
        <v>10000</v>
      </c>
      <c r="AC266" s="1"/>
      <c r="AD266" s="1"/>
      <c r="AE266" s="1" t="s">
        <v>9</v>
      </c>
      <c r="AF266" s="1" t="s">
        <v>9</v>
      </c>
      <c r="AG266" s="1"/>
      <c r="AH266" s="1"/>
      <c r="AI266" s="1"/>
      <c r="AJ266" s="1"/>
      <c r="AK266" s="1"/>
      <c r="AL266" s="1"/>
      <c r="AM266" s="1"/>
      <c r="AN266" s="1"/>
      <c r="AO266" s="71"/>
      <c r="AP266" s="71"/>
      <c r="AR266" s="4" t="str">
        <f>IFERROR(VLOOKUP(Table3[[#This Row],[Station '#]], $AU$3:$AV$147,2,FALSE),"")</f>
        <v/>
      </c>
    </row>
    <row r="267" spans="1:44" hidden="1" x14ac:dyDescent="0.3">
      <c r="A267" s="70"/>
      <c r="B267" s="2"/>
      <c r="C267" s="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1"/>
      <c r="S267" s="1"/>
      <c r="T267" s="1"/>
      <c r="U267" s="1"/>
      <c r="V267" s="1"/>
      <c r="W267" s="1"/>
      <c r="X267" s="1"/>
      <c r="Y267" s="1"/>
      <c r="Z267" s="1"/>
      <c r="AA267" s="1"/>
      <c r="AB267" s="1"/>
      <c r="AC267" s="1"/>
      <c r="AD267" s="1"/>
      <c r="AE267" s="1" t="s">
        <v>9</v>
      </c>
      <c r="AF267" s="1" t="s">
        <v>9</v>
      </c>
      <c r="AG267" s="1"/>
      <c r="AH267" s="1"/>
      <c r="AI267" s="1"/>
      <c r="AJ267" s="1"/>
      <c r="AK267" s="1"/>
      <c r="AL267" s="1"/>
      <c r="AM267" s="1"/>
      <c r="AN267" s="1"/>
      <c r="AO267" s="71"/>
      <c r="AP267" s="71"/>
      <c r="AR267" s="4" t="str">
        <f>IFERROR(VLOOKUP(Table3[[#This Row],[Station '#]], $AU$3:$AV$147,2,FALSE),"")</f>
        <v/>
      </c>
    </row>
    <row r="268" spans="1:44" x14ac:dyDescent="0.3">
      <c r="A268" s="70" t="s">
        <v>171</v>
      </c>
      <c r="B268" s="2" t="s">
        <v>172</v>
      </c>
      <c r="C268" s="1">
        <v>298</v>
      </c>
      <c r="D268" s="2">
        <v>6000</v>
      </c>
      <c r="E268" s="2">
        <v>7400</v>
      </c>
      <c r="F268" s="2">
        <v>6800</v>
      </c>
      <c r="G268" s="2">
        <v>7200</v>
      </c>
      <c r="H268" s="2">
        <v>8700</v>
      </c>
      <c r="I268" s="2">
        <v>8200</v>
      </c>
      <c r="J268" s="2">
        <v>7700</v>
      </c>
      <c r="K268" s="2">
        <v>7300</v>
      </c>
      <c r="L268" s="2">
        <v>4700</v>
      </c>
      <c r="M268" s="2">
        <v>6600</v>
      </c>
      <c r="N268" s="2">
        <v>7900</v>
      </c>
      <c r="O268" s="2">
        <v>7700</v>
      </c>
      <c r="P268" s="2">
        <v>7000</v>
      </c>
      <c r="Q268" s="2">
        <v>7400</v>
      </c>
      <c r="R268" s="1">
        <v>8200</v>
      </c>
      <c r="S268" s="1">
        <v>7000</v>
      </c>
      <c r="T268" s="1">
        <v>7500</v>
      </c>
      <c r="U268" s="1">
        <v>7400</v>
      </c>
      <c r="V268" s="1">
        <v>7200</v>
      </c>
      <c r="W268" s="1">
        <v>7600</v>
      </c>
      <c r="X268" s="1">
        <v>6000</v>
      </c>
      <c r="Y268" s="1">
        <v>7500</v>
      </c>
      <c r="Z268" s="1">
        <v>6500</v>
      </c>
      <c r="AA268" s="1">
        <v>6100</v>
      </c>
      <c r="AB268" s="1">
        <v>6100</v>
      </c>
      <c r="AC268" s="1"/>
      <c r="AD268" s="1">
        <v>5700</v>
      </c>
      <c r="AE268" s="1" t="s">
        <v>9</v>
      </c>
      <c r="AF268" s="1">
        <v>6000</v>
      </c>
      <c r="AG268" s="1"/>
      <c r="AH268" s="1">
        <v>6500</v>
      </c>
      <c r="AI268" s="1"/>
      <c r="AJ268" s="1">
        <v>6800</v>
      </c>
      <c r="AK268" s="1"/>
      <c r="AL268" s="77"/>
      <c r="AM268" s="1"/>
      <c r="AN268" s="1"/>
      <c r="AO268" s="71"/>
      <c r="AP268" s="71"/>
      <c r="AR268" s="4" t="str">
        <f>IFERROR(VLOOKUP(Table3[[#This Row],[Station '#]], $AU$3:$AV$147,2,FALSE),"")</f>
        <v/>
      </c>
    </row>
    <row r="269" spans="1:44" hidden="1" x14ac:dyDescent="0.3">
      <c r="A269" s="70"/>
      <c r="B269" s="2"/>
      <c r="C269" s="1"/>
      <c r="D269" s="2"/>
      <c r="E269" s="2"/>
      <c r="F269" s="2"/>
      <c r="G269" s="2"/>
      <c r="H269" s="2"/>
      <c r="I269" s="2" t="s">
        <v>9</v>
      </c>
      <c r="J269" s="2" t="s">
        <v>9</v>
      </c>
      <c r="K269" s="2" t="s">
        <v>9</v>
      </c>
      <c r="L269" s="2"/>
      <c r="M269" s="2"/>
      <c r="N269" s="2"/>
      <c r="O269" s="2"/>
      <c r="P269" s="2"/>
      <c r="Q269" s="2"/>
      <c r="R269" s="1"/>
      <c r="S269" s="1" t="s">
        <v>7</v>
      </c>
      <c r="T269" s="1" t="s">
        <v>9</v>
      </c>
      <c r="U269" s="1" t="s">
        <v>7</v>
      </c>
      <c r="V269" s="1" t="s">
        <v>9</v>
      </c>
      <c r="W269" s="1"/>
      <c r="X269" s="1"/>
      <c r="Y269" s="1"/>
      <c r="Z269" s="1"/>
      <c r="AA269" s="1"/>
      <c r="AB269" s="1"/>
      <c r="AC269" s="1"/>
      <c r="AD269" s="1"/>
      <c r="AE269" s="1" t="s">
        <v>9</v>
      </c>
      <c r="AF269" s="1" t="s">
        <v>9</v>
      </c>
      <c r="AG269" s="1"/>
      <c r="AH269" s="1"/>
      <c r="AI269" s="1"/>
      <c r="AJ269" s="1"/>
      <c r="AK269" s="1"/>
      <c r="AL269" s="1"/>
      <c r="AM269" s="1"/>
      <c r="AN269" s="1"/>
      <c r="AO269" s="71"/>
      <c r="AP269" s="71"/>
      <c r="AR269" s="4" t="str">
        <f>IFERROR(VLOOKUP(Table3[[#This Row],[Station '#]], $AU$3:$AV$147,2,FALSE),"")</f>
        <v/>
      </c>
    </row>
    <row r="270" spans="1:44" ht="16.5" hidden="1" customHeight="1" x14ac:dyDescent="0.3">
      <c r="A270" s="70" t="s">
        <v>173</v>
      </c>
      <c r="B270" s="2" t="s">
        <v>29</v>
      </c>
      <c r="C270" s="1">
        <v>500</v>
      </c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>
        <v>100</v>
      </c>
      <c r="Q270" s="2">
        <v>200</v>
      </c>
      <c r="R270" s="1">
        <v>200</v>
      </c>
      <c r="S270" s="1">
        <v>100</v>
      </c>
      <c r="T270" s="1" t="s">
        <v>174</v>
      </c>
      <c r="U270" s="1">
        <v>200</v>
      </c>
      <c r="V270" s="1">
        <v>200</v>
      </c>
      <c r="W270" s="1">
        <v>200</v>
      </c>
      <c r="X270" s="1">
        <v>200</v>
      </c>
      <c r="Y270" s="1">
        <v>200</v>
      </c>
      <c r="Z270" s="1">
        <v>200</v>
      </c>
      <c r="AA270" s="1">
        <v>200</v>
      </c>
      <c r="AB270" s="1"/>
      <c r="AC270" s="1"/>
      <c r="AD270" s="1"/>
      <c r="AE270" s="1" t="s">
        <v>9</v>
      </c>
      <c r="AF270" s="1" t="s">
        <v>9</v>
      </c>
      <c r="AG270" s="1"/>
      <c r="AH270" s="1"/>
      <c r="AI270" s="1"/>
      <c r="AJ270" s="1"/>
      <c r="AK270" s="1"/>
      <c r="AL270" s="1"/>
      <c r="AM270" s="1"/>
      <c r="AN270" s="1"/>
      <c r="AO270" s="71"/>
      <c r="AP270" s="71"/>
      <c r="AR270" s="4" t="str">
        <f>IFERROR(VLOOKUP(Table3[[#This Row],[Station '#]], $AU$3:$AV$147,2,FALSE),"")</f>
        <v/>
      </c>
    </row>
    <row r="271" spans="1:44" ht="15.75" hidden="1" customHeight="1" x14ac:dyDescent="0.3">
      <c r="A271" s="70"/>
      <c r="B271" s="2"/>
      <c r="C271" s="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1"/>
      <c r="S271" s="1" t="s">
        <v>7</v>
      </c>
      <c r="T271" s="1" t="s">
        <v>9</v>
      </c>
      <c r="U271" s="1" t="s">
        <v>7</v>
      </c>
      <c r="V271" s="1" t="s">
        <v>9</v>
      </c>
      <c r="W271" s="1"/>
      <c r="X271" s="1"/>
      <c r="Y271" s="1"/>
      <c r="Z271" s="1"/>
      <c r="AA271" s="1"/>
      <c r="AB271" s="1"/>
      <c r="AC271" s="1"/>
      <c r="AD271" s="1"/>
      <c r="AE271" s="1" t="s">
        <v>9</v>
      </c>
      <c r="AF271" s="1" t="s">
        <v>9</v>
      </c>
      <c r="AG271" s="1"/>
      <c r="AH271" s="1"/>
      <c r="AI271" s="1"/>
      <c r="AJ271" s="1"/>
      <c r="AK271" s="1"/>
      <c r="AL271" s="1"/>
      <c r="AM271" s="1"/>
      <c r="AN271" s="1"/>
      <c r="AO271" s="71"/>
      <c r="AP271" s="71"/>
      <c r="AR271" s="4" t="str">
        <f>IFERROR(VLOOKUP(Table3[[#This Row],[Station '#]], $AU$3:$AV$147,2,FALSE),"")</f>
        <v/>
      </c>
    </row>
    <row r="272" spans="1:44" ht="16.5" hidden="1" customHeight="1" x14ac:dyDescent="0.3">
      <c r="A272" s="70" t="s">
        <v>175</v>
      </c>
      <c r="B272" s="2" t="s">
        <v>176</v>
      </c>
      <c r="C272" s="1">
        <v>299</v>
      </c>
      <c r="D272" s="2"/>
      <c r="E272" s="2"/>
      <c r="F272" s="2"/>
      <c r="G272" s="2"/>
      <c r="H272" s="2"/>
      <c r="I272" s="2">
        <v>12000</v>
      </c>
      <c r="J272" s="2">
        <v>13300</v>
      </c>
      <c r="K272" s="2">
        <v>14200</v>
      </c>
      <c r="L272" s="2">
        <v>13500</v>
      </c>
      <c r="M272" s="2">
        <v>13600</v>
      </c>
      <c r="N272" s="2">
        <v>14500</v>
      </c>
      <c r="O272" s="2">
        <v>13200</v>
      </c>
      <c r="P272" s="2">
        <v>13600</v>
      </c>
      <c r="Q272" s="2">
        <v>12900</v>
      </c>
      <c r="R272" s="1">
        <v>11700</v>
      </c>
      <c r="S272" s="1">
        <v>13700</v>
      </c>
      <c r="T272" s="1">
        <v>12000</v>
      </c>
      <c r="U272" s="1">
        <v>12800</v>
      </c>
      <c r="V272" s="1">
        <v>12800</v>
      </c>
      <c r="W272" s="1">
        <v>13100</v>
      </c>
      <c r="X272" s="1">
        <v>13100</v>
      </c>
      <c r="Y272" s="1">
        <v>14400</v>
      </c>
      <c r="Z272" s="1">
        <v>13100</v>
      </c>
      <c r="AA272" s="1">
        <v>9300</v>
      </c>
      <c r="AB272" s="1">
        <v>10000</v>
      </c>
      <c r="AC272" s="1">
        <v>14600</v>
      </c>
      <c r="AD272" s="1"/>
      <c r="AE272" s="1" t="s">
        <v>9</v>
      </c>
      <c r="AF272" s="1" t="s">
        <v>9</v>
      </c>
      <c r="AG272" s="1"/>
      <c r="AH272" s="1"/>
      <c r="AI272" s="1"/>
      <c r="AJ272" s="1"/>
      <c r="AK272" s="1"/>
      <c r="AL272" s="1"/>
      <c r="AM272" s="1"/>
      <c r="AN272" s="1"/>
      <c r="AO272" s="71"/>
      <c r="AP272" s="71"/>
      <c r="AR272" s="4" t="str">
        <f>IFERROR(VLOOKUP(Table3[[#This Row],[Station '#]], $AU$3:$AV$147,2,FALSE),"")</f>
        <v/>
      </c>
    </row>
    <row r="273" spans="1:44" ht="16.5" hidden="1" customHeight="1" x14ac:dyDescent="0.3">
      <c r="A273" s="70" t="s">
        <v>175</v>
      </c>
      <c r="B273" s="2" t="s">
        <v>177</v>
      </c>
      <c r="C273" s="1">
        <v>300</v>
      </c>
      <c r="D273" s="2"/>
      <c r="E273" s="2"/>
      <c r="F273" s="2"/>
      <c r="G273" s="2">
        <v>10200</v>
      </c>
      <c r="H273" s="2">
        <v>11100</v>
      </c>
      <c r="I273" s="2">
        <v>8300</v>
      </c>
      <c r="J273" s="2">
        <v>8800</v>
      </c>
      <c r="K273" s="2">
        <v>8600</v>
      </c>
      <c r="L273" s="2">
        <v>8700</v>
      </c>
      <c r="M273" s="2">
        <v>8800</v>
      </c>
      <c r="N273" s="2">
        <v>9600</v>
      </c>
      <c r="O273" s="2">
        <v>9000</v>
      </c>
      <c r="P273" s="2">
        <v>9400</v>
      </c>
      <c r="Q273" s="2">
        <v>10300</v>
      </c>
      <c r="R273" s="1">
        <v>9300</v>
      </c>
      <c r="S273" s="1">
        <v>10300</v>
      </c>
      <c r="T273" s="1">
        <v>10200</v>
      </c>
      <c r="U273" s="1">
        <v>9500</v>
      </c>
      <c r="V273" s="1">
        <v>10100</v>
      </c>
      <c r="W273" s="1">
        <v>10600</v>
      </c>
      <c r="X273" s="1">
        <v>10500</v>
      </c>
      <c r="Y273" s="1">
        <v>11600</v>
      </c>
      <c r="Z273" s="1">
        <v>10900</v>
      </c>
      <c r="AA273" s="1">
        <v>7200</v>
      </c>
      <c r="AB273" s="1">
        <v>8400</v>
      </c>
      <c r="AC273" s="1">
        <v>12000</v>
      </c>
      <c r="AD273" s="1"/>
      <c r="AE273" s="1" t="s">
        <v>9</v>
      </c>
      <c r="AF273" s="1" t="s">
        <v>9</v>
      </c>
      <c r="AG273" s="1"/>
      <c r="AH273" s="1"/>
      <c r="AI273" s="1"/>
      <c r="AJ273" s="1"/>
      <c r="AK273" s="1"/>
      <c r="AL273" s="1"/>
      <c r="AM273" s="1"/>
      <c r="AN273" s="1"/>
      <c r="AO273" s="71"/>
      <c r="AP273" s="71"/>
      <c r="AR273" s="4" t="str">
        <f>IFERROR(VLOOKUP(Table3[[#This Row],[Station '#]], $AU$3:$AV$147,2,FALSE),"")</f>
        <v/>
      </c>
    </row>
    <row r="274" spans="1:44" ht="12" hidden="1" customHeight="1" x14ac:dyDescent="0.3">
      <c r="A274" s="70" t="s">
        <v>175</v>
      </c>
      <c r="B274" s="2" t="s">
        <v>178</v>
      </c>
      <c r="C274" s="1">
        <v>225</v>
      </c>
      <c r="D274" s="2">
        <v>7000</v>
      </c>
      <c r="E274" s="2">
        <v>5800</v>
      </c>
      <c r="F274" s="2">
        <v>5300</v>
      </c>
      <c r="G274" s="2">
        <v>5600</v>
      </c>
      <c r="H274" s="2">
        <v>5400</v>
      </c>
      <c r="I274" s="2">
        <v>6200</v>
      </c>
      <c r="J274" s="2">
        <v>5800</v>
      </c>
      <c r="K274" s="2">
        <v>5900</v>
      </c>
      <c r="L274" s="2">
        <v>6100</v>
      </c>
      <c r="M274" s="2">
        <v>6500</v>
      </c>
      <c r="N274" s="2">
        <v>6900</v>
      </c>
      <c r="O274" s="2">
        <v>6500</v>
      </c>
      <c r="P274" s="2">
        <v>6800</v>
      </c>
      <c r="Q274" s="2">
        <v>7700</v>
      </c>
      <c r="R274" s="1">
        <v>7100</v>
      </c>
      <c r="S274" s="1">
        <v>8100</v>
      </c>
      <c r="T274" s="1">
        <v>7400</v>
      </c>
      <c r="U274" s="1">
        <v>7500</v>
      </c>
      <c r="V274" s="1">
        <v>7700</v>
      </c>
      <c r="W274" s="1">
        <v>7900</v>
      </c>
      <c r="X274" s="1">
        <v>8000</v>
      </c>
      <c r="Y274" s="1">
        <v>7500</v>
      </c>
      <c r="Z274" s="1">
        <v>7900</v>
      </c>
      <c r="AA274" s="1">
        <v>5900</v>
      </c>
      <c r="AB274" s="1">
        <v>6300</v>
      </c>
      <c r="AC274" s="1">
        <v>8600</v>
      </c>
      <c r="AD274" s="1"/>
      <c r="AE274" s="1" t="s">
        <v>9</v>
      </c>
      <c r="AF274" s="1" t="s">
        <v>9</v>
      </c>
      <c r="AG274" s="1"/>
      <c r="AH274" s="1"/>
      <c r="AI274" s="1"/>
      <c r="AJ274" s="1"/>
      <c r="AK274" s="1"/>
      <c r="AL274" s="1"/>
      <c r="AM274" s="1"/>
      <c r="AN274" s="1"/>
      <c r="AO274" s="71"/>
      <c r="AP274" s="71"/>
      <c r="AR274" s="4" t="str">
        <f>IFERROR(VLOOKUP(Table3[[#This Row],[Station '#]], $AU$3:$AV$147,2,FALSE),"")</f>
        <v/>
      </c>
    </row>
    <row r="275" spans="1:44" ht="16.5" hidden="1" customHeight="1" x14ac:dyDescent="0.3">
      <c r="A275" s="70"/>
      <c r="B275" s="2"/>
      <c r="C275" s="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1"/>
      <c r="S275" s="1" t="s">
        <v>7</v>
      </c>
      <c r="T275" s="1" t="s">
        <v>9</v>
      </c>
      <c r="U275" s="1" t="s">
        <v>7</v>
      </c>
      <c r="V275" s="1" t="s">
        <v>9</v>
      </c>
      <c r="W275" s="1"/>
      <c r="X275" s="1"/>
      <c r="Y275" s="1"/>
      <c r="Z275" s="1"/>
      <c r="AA275" s="1"/>
      <c r="AB275" s="1"/>
      <c r="AC275" s="1"/>
      <c r="AD275" s="1"/>
      <c r="AE275" s="1" t="s">
        <v>9</v>
      </c>
      <c r="AF275" s="1" t="s">
        <v>9</v>
      </c>
      <c r="AG275" s="1"/>
      <c r="AH275" s="1"/>
      <c r="AI275" s="1"/>
      <c r="AJ275" s="1"/>
      <c r="AK275" s="1"/>
      <c r="AL275" s="1"/>
      <c r="AM275" s="1"/>
      <c r="AN275" s="1"/>
      <c r="AO275" s="71"/>
      <c r="AP275" s="71"/>
      <c r="AR275" s="4" t="str">
        <f>IFERROR(VLOOKUP(Table3[[#This Row],[Station '#]], $AU$3:$AV$147,2,FALSE),"")</f>
        <v/>
      </c>
    </row>
    <row r="276" spans="1:44" ht="16.5" hidden="1" customHeight="1" x14ac:dyDescent="0.3">
      <c r="A276" s="70" t="s">
        <v>179</v>
      </c>
      <c r="B276" s="2" t="s">
        <v>48</v>
      </c>
      <c r="C276" s="1">
        <v>617</v>
      </c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1"/>
      <c r="S276" s="1">
        <v>1800</v>
      </c>
      <c r="T276" s="1">
        <v>1700</v>
      </c>
      <c r="U276" s="1">
        <v>1700</v>
      </c>
      <c r="V276" s="1">
        <v>1700</v>
      </c>
      <c r="W276" s="1">
        <v>2000</v>
      </c>
      <c r="X276" s="1">
        <v>900</v>
      </c>
      <c r="Y276" s="1">
        <v>1900</v>
      </c>
      <c r="Z276" s="1">
        <v>2100</v>
      </c>
      <c r="AA276" s="1">
        <v>1700</v>
      </c>
      <c r="AB276" s="1">
        <v>1700</v>
      </c>
      <c r="AC276" s="1"/>
      <c r="AD276" s="1"/>
      <c r="AE276" s="1" t="s">
        <v>9</v>
      </c>
      <c r="AF276" s="1" t="s">
        <v>9</v>
      </c>
      <c r="AG276" s="1"/>
      <c r="AH276" s="1"/>
      <c r="AI276" s="1"/>
      <c r="AJ276" s="1"/>
      <c r="AK276" s="1"/>
      <c r="AL276" s="1"/>
      <c r="AM276" s="1"/>
      <c r="AN276" s="1"/>
      <c r="AO276" s="71"/>
      <c r="AP276" s="71"/>
      <c r="AR276" s="4" t="str">
        <f>IFERROR(VLOOKUP(Table3[[#This Row],[Station '#]], $AU$3:$AV$147,2,FALSE),"")</f>
        <v/>
      </c>
    </row>
    <row r="277" spans="1:44" ht="16.5" customHeight="1" x14ac:dyDescent="0.3">
      <c r="A277" s="70"/>
      <c r="B277" s="2"/>
      <c r="C277" s="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1"/>
      <c r="S277" s="1" t="s">
        <v>7</v>
      </c>
      <c r="T277" s="1" t="s">
        <v>9</v>
      </c>
      <c r="U277" s="1" t="s">
        <v>7</v>
      </c>
      <c r="V277" s="1" t="s">
        <v>9</v>
      </c>
      <c r="W277" s="1"/>
      <c r="X277" s="1"/>
      <c r="Y277" s="1"/>
      <c r="Z277" s="1"/>
      <c r="AA277" s="1"/>
      <c r="AB277" s="1"/>
      <c r="AC277" s="1"/>
      <c r="AD277" s="1"/>
      <c r="AE277" s="1" t="s">
        <v>9</v>
      </c>
      <c r="AF277" s="1" t="s">
        <v>9</v>
      </c>
      <c r="AG277" s="1"/>
      <c r="AH277" s="1"/>
      <c r="AI277" s="1"/>
      <c r="AJ277" s="1"/>
      <c r="AK277" s="1"/>
      <c r="AL277" s="1"/>
      <c r="AM277" s="1"/>
      <c r="AN277" s="1"/>
      <c r="AO277" s="71"/>
      <c r="AP277" s="71"/>
      <c r="AR277" s="4" t="str">
        <f>IFERROR(VLOOKUP(Table3[[#This Row],[Station '#]], $AU$3:$AV$147,2,FALSE),"")</f>
        <v/>
      </c>
    </row>
    <row r="278" spans="1:44" x14ac:dyDescent="0.3">
      <c r="A278" s="70" t="s">
        <v>180</v>
      </c>
      <c r="B278" s="2" t="s">
        <v>181</v>
      </c>
      <c r="C278" s="72">
        <v>6</v>
      </c>
      <c r="D278" s="2"/>
      <c r="E278" s="2"/>
      <c r="F278" s="2"/>
      <c r="G278" s="2"/>
      <c r="H278" s="2"/>
      <c r="I278" s="2">
        <v>20100</v>
      </c>
      <c r="J278" s="2">
        <v>19300</v>
      </c>
      <c r="K278" s="2">
        <v>18000</v>
      </c>
      <c r="L278" s="2">
        <v>18000</v>
      </c>
      <c r="M278" s="2">
        <v>18600</v>
      </c>
      <c r="N278" s="2">
        <v>18600</v>
      </c>
      <c r="O278" s="2">
        <v>19600</v>
      </c>
      <c r="P278" s="2">
        <v>20900</v>
      </c>
      <c r="Q278" s="2">
        <v>21700</v>
      </c>
      <c r="R278" s="1">
        <v>22800</v>
      </c>
      <c r="S278" s="1">
        <v>20800</v>
      </c>
      <c r="T278" s="1">
        <v>22000</v>
      </c>
      <c r="U278" s="1">
        <v>23700</v>
      </c>
      <c r="V278" s="1">
        <v>24600</v>
      </c>
      <c r="W278" s="1">
        <v>22800</v>
      </c>
      <c r="X278" s="1">
        <v>26200</v>
      </c>
      <c r="Y278" s="1">
        <v>25000</v>
      </c>
      <c r="Z278" s="1">
        <v>24400</v>
      </c>
      <c r="AA278" s="1">
        <v>23700</v>
      </c>
      <c r="AB278" s="1">
        <v>24300</v>
      </c>
      <c r="AC278" s="1">
        <v>26000</v>
      </c>
      <c r="AD278" s="1">
        <v>23800</v>
      </c>
      <c r="AE278" s="1">
        <v>26200</v>
      </c>
      <c r="AF278" s="1">
        <v>24000</v>
      </c>
      <c r="AG278" s="1">
        <v>24800</v>
      </c>
      <c r="AH278" s="1">
        <v>26200</v>
      </c>
      <c r="AI278" s="1">
        <v>27000</v>
      </c>
      <c r="AJ278" s="1">
        <v>27100</v>
      </c>
      <c r="AK278" s="1">
        <f>VLOOKUP(C278,[1]DataDownloadReport_02082019!$A$2:$E$123,5,FALSE)</f>
        <v>27500</v>
      </c>
      <c r="AL278" s="1">
        <v>26100</v>
      </c>
      <c r="AM278" s="1">
        <v>20000</v>
      </c>
      <c r="AN278" s="1">
        <v>26400</v>
      </c>
      <c r="AO278" s="71">
        <v>28400</v>
      </c>
      <c r="AP278" s="71"/>
      <c r="AR278" s="4">
        <f>IFERROR(VLOOKUP(Table3[[#This Row],[Station '#]], $AU$3:$AV$147,2,FALSE),"")</f>
        <v>28400</v>
      </c>
    </row>
    <row r="279" spans="1:44" x14ac:dyDescent="0.3">
      <c r="A279" s="70" t="s">
        <v>180</v>
      </c>
      <c r="B279" s="2" t="s">
        <v>182</v>
      </c>
      <c r="C279" s="1">
        <v>451</v>
      </c>
      <c r="D279" s="2"/>
      <c r="E279" s="2"/>
      <c r="F279" s="2"/>
      <c r="G279" s="2"/>
      <c r="H279" s="2"/>
      <c r="I279" s="2" t="s">
        <v>9</v>
      </c>
      <c r="J279" s="2" t="s">
        <v>9</v>
      </c>
      <c r="K279" s="2" t="s">
        <v>9</v>
      </c>
      <c r="L279" s="2" t="s">
        <v>7</v>
      </c>
      <c r="M279" s="2">
        <v>4700</v>
      </c>
      <c r="N279" s="2">
        <v>5400</v>
      </c>
      <c r="O279" s="2">
        <v>5400</v>
      </c>
      <c r="P279" s="2">
        <v>6600</v>
      </c>
      <c r="Q279" s="2">
        <v>6300</v>
      </c>
      <c r="R279" s="1">
        <v>6200</v>
      </c>
      <c r="S279" s="1">
        <v>6100</v>
      </c>
      <c r="T279" s="1">
        <v>6200</v>
      </c>
      <c r="U279" s="1">
        <v>7400</v>
      </c>
      <c r="V279" s="1">
        <v>8200</v>
      </c>
      <c r="W279" s="1">
        <v>9700</v>
      </c>
      <c r="X279" s="1">
        <v>11000</v>
      </c>
      <c r="Y279" s="1">
        <v>11500</v>
      </c>
      <c r="Z279" s="1">
        <v>11000</v>
      </c>
      <c r="AA279" s="1">
        <v>9800</v>
      </c>
      <c r="AB279" s="1">
        <v>9400</v>
      </c>
      <c r="AC279" s="1">
        <v>9600</v>
      </c>
      <c r="AD279" s="1">
        <v>10000</v>
      </c>
      <c r="AE279" s="1">
        <v>10900</v>
      </c>
      <c r="AF279" s="1">
        <v>10100</v>
      </c>
      <c r="AG279" s="1">
        <v>10400</v>
      </c>
      <c r="AH279" s="1">
        <v>11600</v>
      </c>
      <c r="AI279" s="1">
        <v>11800</v>
      </c>
      <c r="AJ279" s="1">
        <v>11700</v>
      </c>
      <c r="AK279" s="1"/>
      <c r="AL279" s="1"/>
      <c r="AM279" s="1"/>
      <c r="AN279" s="1"/>
      <c r="AO279" s="71">
        <v>11600</v>
      </c>
      <c r="AP279" s="71"/>
      <c r="AR279" s="4">
        <f>IFERROR(VLOOKUP(Table3[[#This Row],[Station '#]], $AU$3:$AV$147,2,FALSE),"")</f>
        <v>11600</v>
      </c>
    </row>
    <row r="280" spans="1:44" ht="16.5" hidden="1" customHeight="1" x14ac:dyDescent="0.3">
      <c r="A280" s="70" t="s">
        <v>180</v>
      </c>
      <c r="B280" s="2" t="s">
        <v>409</v>
      </c>
      <c r="C280" s="1">
        <v>455</v>
      </c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1"/>
      <c r="S280" s="1"/>
      <c r="T280" s="1"/>
      <c r="U280" s="1"/>
      <c r="V280" s="1"/>
      <c r="W280" s="1"/>
      <c r="X280" s="1"/>
      <c r="Y280" s="1"/>
      <c r="Z280" s="1"/>
      <c r="AA280" s="1">
        <v>4900</v>
      </c>
      <c r="AB280" s="1">
        <v>4500</v>
      </c>
      <c r="AC280" s="1">
        <v>4900</v>
      </c>
      <c r="AD280" s="1"/>
      <c r="AE280" s="1" t="s">
        <v>9</v>
      </c>
      <c r="AF280" s="1" t="s">
        <v>9</v>
      </c>
      <c r="AG280" s="1"/>
      <c r="AH280" s="1"/>
      <c r="AI280" s="1"/>
      <c r="AJ280" s="1"/>
      <c r="AK280" s="1"/>
      <c r="AL280" s="1"/>
      <c r="AM280" s="1"/>
      <c r="AN280" s="1"/>
      <c r="AO280" s="71"/>
      <c r="AP280" s="71"/>
      <c r="AR280" s="4" t="str">
        <f>IFERROR(VLOOKUP(Table3[[#This Row],[Station '#]], $AU$3:$AV$147,2,FALSE),"")</f>
        <v/>
      </c>
    </row>
    <row r="281" spans="1:44" x14ac:dyDescent="0.3">
      <c r="A281" s="70" t="s">
        <v>180</v>
      </c>
      <c r="B281" s="2" t="s">
        <v>183</v>
      </c>
      <c r="C281" s="1">
        <v>456</v>
      </c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1"/>
      <c r="S281" s="1"/>
      <c r="T281" s="1"/>
      <c r="U281" s="1"/>
      <c r="V281" s="1"/>
      <c r="W281" s="1"/>
      <c r="X281" s="1"/>
      <c r="Y281" s="1"/>
      <c r="Z281" s="1">
        <v>2100</v>
      </c>
      <c r="AA281" s="1">
        <v>1800</v>
      </c>
      <c r="AB281" s="1">
        <v>1400</v>
      </c>
      <c r="AC281" s="1">
        <v>1600</v>
      </c>
      <c r="AD281" s="1"/>
      <c r="AE281" s="1" t="s">
        <v>9</v>
      </c>
      <c r="AF281" s="1" t="s">
        <v>9</v>
      </c>
      <c r="AG281" s="1"/>
      <c r="AH281" s="1"/>
      <c r="AI281" s="1"/>
      <c r="AJ281" s="1"/>
      <c r="AK281" s="1"/>
      <c r="AL281" s="1">
        <v>1900</v>
      </c>
      <c r="AM281" s="1"/>
      <c r="AN281" s="1"/>
      <c r="AO281" s="71"/>
      <c r="AP281" s="71"/>
      <c r="AR281" s="4" t="str">
        <f>IFERROR(VLOOKUP(Table3[[#This Row],[Station '#]], $AU$3:$AV$147,2,FALSE),"")</f>
        <v/>
      </c>
    </row>
    <row r="282" spans="1:44" x14ac:dyDescent="0.3">
      <c r="A282" s="70"/>
      <c r="B282" s="2"/>
      <c r="C282" s="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1"/>
      <c r="S282" s="1" t="s">
        <v>7</v>
      </c>
      <c r="T282" s="1" t="s">
        <v>9</v>
      </c>
      <c r="U282" s="1" t="s">
        <v>7</v>
      </c>
      <c r="V282" s="1" t="s">
        <v>9</v>
      </c>
      <c r="W282" s="1"/>
      <c r="X282" s="1"/>
      <c r="Y282" s="1"/>
      <c r="Z282" s="1"/>
      <c r="AA282" s="1"/>
      <c r="AB282" s="1"/>
      <c r="AC282" s="1"/>
      <c r="AD282" s="1"/>
      <c r="AE282" s="1" t="s">
        <v>9</v>
      </c>
      <c r="AF282" s="1" t="s">
        <v>9</v>
      </c>
      <c r="AG282" s="1"/>
      <c r="AH282" s="1"/>
      <c r="AI282" s="1"/>
      <c r="AJ282" s="1"/>
      <c r="AK282" s="1"/>
      <c r="AL282" s="1"/>
      <c r="AM282" s="1"/>
      <c r="AN282" s="1"/>
      <c r="AO282" s="71"/>
      <c r="AP282" s="71"/>
      <c r="AR282" s="4" t="str">
        <f>IFERROR(VLOOKUP(Table3[[#This Row],[Station '#]], $AU$3:$AV$147,2,FALSE),"")</f>
        <v/>
      </c>
    </row>
    <row r="283" spans="1:44" ht="16.5" hidden="1" customHeight="1" x14ac:dyDescent="0.3">
      <c r="A283" s="70" t="s">
        <v>184</v>
      </c>
      <c r="B283" s="2" t="s">
        <v>94</v>
      </c>
      <c r="C283" s="1">
        <v>301</v>
      </c>
      <c r="D283" s="2"/>
      <c r="E283" s="2"/>
      <c r="F283" s="2"/>
      <c r="G283" s="2"/>
      <c r="H283" s="2"/>
      <c r="I283" s="2">
        <v>3500</v>
      </c>
      <c r="J283" s="2">
        <v>3800</v>
      </c>
      <c r="K283" s="2">
        <v>4300</v>
      </c>
      <c r="L283" s="2">
        <v>3900</v>
      </c>
      <c r="M283" s="2">
        <v>3800</v>
      </c>
      <c r="N283" s="2">
        <v>3900</v>
      </c>
      <c r="O283" s="2">
        <v>3400</v>
      </c>
      <c r="P283" s="2">
        <v>3500</v>
      </c>
      <c r="Q283" s="2">
        <v>3400</v>
      </c>
      <c r="R283" s="1">
        <v>3300</v>
      </c>
      <c r="S283" s="1">
        <v>4500</v>
      </c>
      <c r="T283" s="1">
        <v>5000</v>
      </c>
      <c r="U283" s="1">
        <v>4700</v>
      </c>
      <c r="V283" s="1">
        <v>4700</v>
      </c>
      <c r="W283" s="1">
        <v>6400</v>
      </c>
      <c r="X283" s="1">
        <v>6400</v>
      </c>
      <c r="Y283" s="1">
        <v>3600</v>
      </c>
      <c r="Z283" s="1">
        <v>5200</v>
      </c>
      <c r="AA283" s="1">
        <v>3800</v>
      </c>
      <c r="AB283" s="1">
        <v>3900</v>
      </c>
      <c r="AC283" s="1">
        <v>3200</v>
      </c>
      <c r="AD283" s="1"/>
      <c r="AE283" s="1" t="s">
        <v>9</v>
      </c>
      <c r="AF283" s="1" t="s">
        <v>9</v>
      </c>
      <c r="AG283" s="1"/>
      <c r="AH283" s="1"/>
      <c r="AI283" s="1"/>
      <c r="AJ283" s="1"/>
      <c r="AK283" s="1"/>
      <c r="AL283" s="1"/>
      <c r="AM283" s="1"/>
      <c r="AN283" s="1"/>
      <c r="AO283" s="71"/>
      <c r="AP283" s="71"/>
      <c r="AR283" s="4" t="str">
        <f>IFERROR(VLOOKUP(Table3[[#This Row],[Station '#]], $AU$3:$AV$147,2,FALSE),"")</f>
        <v/>
      </c>
    </row>
    <row r="284" spans="1:44" ht="16.5" hidden="1" customHeight="1" x14ac:dyDescent="0.3">
      <c r="A284" s="70"/>
      <c r="B284" s="2"/>
      <c r="C284" s="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1"/>
      <c r="S284" s="1"/>
      <c r="T284" s="1"/>
      <c r="U284" s="1"/>
      <c r="V284" s="1"/>
      <c r="W284" s="1"/>
      <c r="X284" s="1"/>
      <c r="Y284" s="1"/>
      <c r="Z284" s="1"/>
      <c r="AA284" s="1"/>
      <c r="AB284" s="1"/>
      <c r="AC284" s="1"/>
      <c r="AD284" s="1"/>
      <c r="AE284" s="1" t="s">
        <v>9</v>
      </c>
      <c r="AF284" s="1" t="s">
        <v>9</v>
      </c>
      <c r="AG284" s="1"/>
      <c r="AH284" s="1"/>
      <c r="AI284" s="1"/>
      <c r="AJ284" s="1"/>
      <c r="AK284" s="1"/>
      <c r="AL284" s="1"/>
      <c r="AM284" s="1"/>
      <c r="AN284" s="1"/>
      <c r="AO284" s="71"/>
      <c r="AP284" s="71"/>
      <c r="AR284" s="4" t="str">
        <f>IFERROR(VLOOKUP(Table3[[#This Row],[Station '#]], $AU$3:$AV$147,2,FALSE),"")</f>
        <v/>
      </c>
    </row>
    <row r="285" spans="1:44" hidden="1" x14ac:dyDescent="0.3">
      <c r="A285" s="70" t="s">
        <v>430</v>
      </c>
      <c r="B285" s="2" t="s">
        <v>185</v>
      </c>
      <c r="C285" s="1">
        <v>209</v>
      </c>
      <c r="D285" s="2"/>
      <c r="E285" s="2">
        <v>13300</v>
      </c>
      <c r="F285" s="2">
        <v>13400</v>
      </c>
      <c r="G285" s="2">
        <v>21100</v>
      </c>
      <c r="H285" s="2">
        <v>20100</v>
      </c>
      <c r="I285" s="2">
        <v>17800</v>
      </c>
      <c r="J285" s="2">
        <v>10500</v>
      </c>
      <c r="K285" s="2">
        <v>11200</v>
      </c>
      <c r="L285" s="2">
        <v>11200</v>
      </c>
      <c r="M285" s="2">
        <v>10600</v>
      </c>
      <c r="N285" s="2">
        <v>11600</v>
      </c>
      <c r="O285" s="2">
        <v>11100</v>
      </c>
      <c r="P285" s="2">
        <v>12200</v>
      </c>
      <c r="Q285" s="2">
        <v>12200</v>
      </c>
      <c r="R285" s="1">
        <v>13300</v>
      </c>
      <c r="S285" s="1">
        <v>12300</v>
      </c>
      <c r="T285" s="1">
        <v>14900</v>
      </c>
      <c r="U285" s="1">
        <v>14300</v>
      </c>
      <c r="V285" s="1">
        <v>17600</v>
      </c>
      <c r="W285" s="1">
        <v>21100</v>
      </c>
      <c r="X285" s="1">
        <v>28200</v>
      </c>
      <c r="Y285" s="1">
        <v>31800</v>
      </c>
      <c r="Z285" s="1">
        <v>31400</v>
      </c>
      <c r="AA285" s="1">
        <v>24100</v>
      </c>
      <c r="AB285" s="1">
        <v>25000</v>
      </c>
      <c r="AC285" s="1"/>
      <c r="AD285" s="1"/>
      <c r="AE285" s="1" t="s">
        <v>9</v>
      </c>
      <c r="AF285" s="1" t="s">
        <v>9</v>
      </c>
      <c r="AG285" s="1"/>
      <c r="AH285" s="1"/>
      <c r="AI285" s="1"/>
      <c r="AJ285" s="1"/>
      <c r="AK285" s="1"/>
      <c r="AL285" s="1"/>
      <c r="AM285" s="1" t="e">
        <v>#N/A</v>
      </c>
      <c r="AN285" s="1"/>
      <c r="AO285" s="71"/>
      <c r="AP285" s="71"/>
      <c r="AR285" s="4" t="str">
        <f>IFERROR(VLOOKUP(Table3[[#This Row],[Station '#]], $AU$3:$AV$147,2,FALSE),"")</f>
        <v/>
      </c>
    </row>
    <row r="286" spans="1:44" ht="16.5" hidden="1" customHeight="1" x14ac:dyDescent="0.3">
      <c r="A286" s="70" t="s">
        <v>430</v>
      </c>
      <c r="B286" s="2" t="s">
        <v>145</v>
      </c>
      <c r="C286" s="1">
        <v>210</v>
      </c>
      <c r="D286" s="2">
        <v>12000</v>
      </c>
      <c r="E286" s="2">
        <v>14300</v>
      </c>
      <c r="F286" s="2">
        <v>14400</v>
      </c>
      <c r="G286" s="2">
        <v>17800</v>
      </c>
      <c r="H286" s="2">
        <v>17800</v>
      </c>
      <c r="I286" s="2">
        <v>15500</v>
      </c>
      <c r="J286" s="2">
        <v>8600</v>
      </c>
      <c r="K286" s="2">
        <v>9500</v>
      </c>
      <c r="L286" s="2">
        <v>9000</v>
      </c>
      <c r="M286" s="2">
        <v>8500</v>
      </c>
      <c r="N286" s="2">
        <v>10000</v>
      </c>
      <c r="O286" s="2">
        <v>10200</v>
      </c>
      <c r="P286" s="2">
        <v>9800</v>
      </c>
      <c r="Q286" s="2">
        <v>9500</v>
      </c>
      <c r="R286" s="1">
        <v>11300</v>
      </c>
      <c r="S286" s="1">
        <v>10600</v>
      </c>
      <c r="T286" s="1">
        <v>11900</v>
      </c>
      <c r="U286" s="1">
        <v>13100</v>
      </c>
      <c r="V286" s="1">
        <v>13900</v>
      </c>
      <c r="W286" s="1">
        <v>21600</v>
      </c>
      <c r="X286" s="1">
        <v>22300</v>
      </c>
      <c r="Y286" s="1">
        <v>22900</v>
      </c>
      <c r="Z286" s="1">
        <v>23300</v>
      </c>
      <c r="AA286" s="1">
        <v>18900</v>
      </c>
      <c r="AB286" s="1">
        <v>20700</v>
      </c>
      <c r="AC286" s="1"/>
      <c r="AD286" s="1"/>
      <c r="AE286" s="1" t="s">
        <v>9</v>
      </c>
      <c r="AF286" s="1" t="s">
        <v>9</v>
      </c>
      <c r="AG286" s="1"/>
      <c r="AH286" s="1"/>
      <c r="AI286" s="1"/>
      <c r="AJ286" s="1"/>
      <c r="AK286" s="1"/>
      <c r="AL286" s="1"/>
      <c r="AM286" s="1" t="e">
        <v>#N/A</v>
      </c>
      <c r="AN286" s="1"/>
      <c r="AO286" s="71"/>
      <c r="AP286" s="71"/>
      <c r="AR286" s="4" t="str">
        <f>IFERROR(VLOOKUP(Table3[[#This Row],[Station '#]], $AU$3:$AV$147,2,FALSE),"")</f>
        <v/>
      </c>
    </row>
    <row r="287" spans="1:44" x14ac:dyDescent="0.3">
      <c r="A287" s="70" t="s">
        <v>430</v>
      </c>
      <c r="B287" s="2" t="s">
        <v>577</v>
      </c>
      <c r="C287" s="1">
        <v>90</v>
      </c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1"/>
      <c r="S287" s="1"/>
      <c r="T287" s="1"/>
      <c r="U287" s="1"/>
      <c r="V287" s="1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>
        <v>25900</v>
      </c>
      <c r="AI287" s="1">
        <v>28800</v>
      </c>
      <c r="AJ287" s="1"/>
      <c r="AK287" s="1"/>
      <c r="AL287" s="1">
        <v>30700</v>
      </c>
      <c r="AM287" s="1">
        <v>29900</v>
      </c>
      <c r="AN287" s="1"/>
      <c r="AO287" s="71"/>
      <c r="AP287" s="71"/>
      <c r="AR287" s="4" t="str">
        <f>IFERROR(VLOOKUP(Table3[[#This Row],[Station '#]], $AU$3:$AV$147,2,FALSE),"")</f>
        <v/>
      </c>
    </row>
    <row r="288" spans="1:44" ht="16.5" hidden="1" customHeight="1" x14ac:dyDescent="0.3">
      <c r="A288" s="70" t="s">
        <v>430</v>
      </c>
      <c r="B288" s="2" t="s">
        <v>186</v>
      </c>
      <c r="C288" s="1">
        <v>212</v>
      </c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1"/>
      <c r="S288" s="1" t="s">
        <v>7</v>
      </c>
      <c r="T288" s="1" t="s">
        <v>9</v>
      </c>
      <c r="U288" s="1" t="s">
        <v>7</v>
      </c>
      <c r="V288" s="1" t="s">
        <v>9</v>
      </c>
      <c r="W288" s="1">
        <v>14700</v>
      </c>
      <c r="X288" s="1">
        <v>19400</v>
      </c>
      <c r="Y288" s="1">
        <v>25100</v>
      </c>
      <c r="Z288" s="1">
        <v>20000</v>
      </c>
      <c r="AA288" s="1">
        <v>20100</v>
      </c>
      <c r="AB288" s="1">
        <v>21400</v>
      </c>
      <c r="AC288" s="1"/>
      <c r="AD288" s="1"/>
      <c r="AE288" s="1" t="s">
        <v>9</v>
      </c>
      <c r="AF288" s="1" t="s">
        <v>9</v>
      </c>
      <c r="AG288" s="1"/>
      <c r="AH288" s="1"/>
      <c r="AI288" s="1"/>
      <c r="AJ288" s="1"/>
      <c r="AK288" s="1"/>
      <c r="AL288" s="1"/>
      <c r="AM288" s="1"/>
      <c r="AN288" s="1"/>
      <c r="AO288" s="71"/>
      <c r="AP288" s="71"/>
      <c r="AR288" s="4" t="str">
        <f>IFERROR(VLOOKUP(Table3[[#This Row],[Station '#]], $AU$3:$AV$147,2,FALSE),"")</f>
        <v/>
      </c>
    </row>
    <row r="289" spans="1:44" ht="16.5" hidden="1" customHeight="1" x14ac:dyDescent="0.3">
      <c r="A289" s="70" t="s">
        <v>430</v>
      </c>
      <c r="B289" s="2" t="s">
        <v>187</v>
      </c>
      <c r="C289" s="1">
        <v>222</v>
      </c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1"/>
      <c r="S289" s="1"/>
      <c r="T289" s="1"/>
      <c r="U289" s="1"/>
      <c r="V289" s="1"/>
      <c r="W289" s="1">
        <v>9400</v>
      </c>
      <c r="X289" s="1">
        <v>11100</v>
      </c>
      <c r="Y289" s="1">
        <v>13700</v>
      </c>
      <c r="Z289" s="1">
        <v>12900</v>
      </c>
      <c r="AA289" s="1">
        <v>10700</v>
      </c>
      <c r="AB289" s="1">
        <v>11400</v>
      </c>
      <c r="AC289" s="1">
        <v>12000</v>
      </c>
      <c r="AD289" s="1"/>
      <c r="AE289" s="1" t="s">
        <v>9</v>
      </c>
      <c r="AF289" s="1" t="s">
        <v>9</v>
      </c>
      <c r="AG289" s="1"/>
      <c r="AH289" s="1"/>
      <c r="AI289" s="1"/>
      <c r="AJ289" s="1"/>
      <c r="AK289" s="1"/>
      <c r="AL289" s="1"/>
      <c r="AM289" s="1"/>
      <c r="AN289" s="1"/>
      <c r="AO289" s="71"/>
      <c r="AP289" s="71"/>
      <c r="AR289" s="4" t="str">
        <f>IFERROR(VLOOKUP(Table3[[#This Row],[Station '#]], $AU$3:$AV$147,2,FALSE),"")</f>
        <v/>
      </c>
    </row>
    <row r="290" spans="1:44" ht="15.75" customHeight="1" x14ac:dyDescent="0.3">
      <c r="A290" s="70" t="s">
        <v>430</v>
      </c>
      <c r="B290" s="2" t="s">
        <v>188</v>
      </c>
      <c r="C290" s="72">
        <v>21</v>
      </c>
      <c r="D290" s="2"/>
      <c r="E290" s="2"/>
      <c r="F290" s="2"/>
      <c r="G290" s="2"/>
      <c r="H290" s="2"/>
      <c r="I290" s="2">
        <v>4900</v>
      </c>
      <c r="J290" s="2">
        <v>5100</v>
      </c>
      <c r="K290" s="2">
        <v>5000</v>
      </c>
      <c r="L290" s="2">
        <v>5300</v>
      </c>
      <c r="M290" s="2">
        <v>5700</v>
      </c>
      <c r="N290" s="2">
        <v>6600</v>
      </c>
      <c r="O290" s="2">
        <v>7200</v>
      </c>
      <c r="P290" s="2">
        <v>7800</v>
      </c>
      <c r="Q290" s="2">
        <v>8900</v>
      </c>
      <c r="R290" s="1">
        <v>8200</v>
      </c>
      <c r="S290" s="1">
        <v>8600</v>
      </c>
      <c r="T290" s="1">
        <v>9700</v>
      </c>
      <c r="U290" s="1">
        <v>11700</v>
      </c>
      <c r="V290" s="1">
        <v>13300</v>
      </c>
      <c r="W290" s="1">
        <v>15400</v>
      </c>
      <c r="X290" s="1">
        <v>18000</v>
      </c>
      <c r="Y290" s="1">
        <v>20700</v>
      </c>
      <c r="Z290" s="1">
        <v>21900</v>
      </c>
      <c r="AA290" s="1">
        <v>19900</v>
      </c>
      <c r="AB290" s="1">
        <v>18000</v>
      </c>
      <c r="AC290" s="1">
        <v>21300</v>
      </c>
      <c r="AD290" s="1">
        <v>21900</v>
      </c>
      <c r="AE290" s="1">
        <v>25200</v>
      </c>
      <c r="AF290" s="1">
        <v>23800</v>
      </c>
      <c r="AG290" s="1">
        <v>25100</v>
      </c>
      <c r="AH290" s="1">
        <v>26700</v>
      </c>
      <c r="AI290" s="1">
        <v>28000</v>
      </c>
      <c r="AJ290" s="1">
        <v>26100</v>
      </c>
      <c r="AK290" s="1"/>
      <c r="AL290" s="1">
        <v>28000</v>
      </c>
      <c r="AM290" s="1">
        <v>27600</v>
      </c>
      <c r="AN290" s="1">
        <v>36500</v>
      </c>
      <c r="AO290" s="71">
        <v>40400</v>
      </c>
      <c r="AP290" s="71"/>
      <c r="AR290" s="4">
        <f>IFERROR(VLOOKUP(Table3[[#This Row],[Station '#]], $AU$3:$AV$147,2,FALSE),"")</f>
        <v>40400</v>
      </c>
    </row>
    <row r="291" spans="1:44" ht="16.5" hidden="1" customHeight="1" x14ac:dyDescent="0.3">
      <c r="A291" s="70" t="s">
        <v>430</v>
      </c>
      <c r="B291" s="2" t="s">
        <v>246</v>
      </c>
      <c r="C291" s="1">
        <v>199</v>
      </c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1"/>
      <c r="S291" s="1"/>
      <c r="T291" s="1"/>
      <c r="U291" s="1"/>
      <c r="V291" s="1"/>
      <c r="W291" s="1"/>
      <c r="X291" s="1"/>
      <c r="Y291" s="1"/>
      <c r="Z291" s="1"/>
      <c r="AA291" s="1"/>
      <c r="AB291" s="1"/>
      <c r="AC291" s="1">
        <v>12900</v>
      </c>
      <c r="AD291" s="1"/>
      <c r="AE291" s="1" t="s">
        <v>9</v>
      </c>
      <c r="AF291" s="1" t="s">
        <v>9</v>
      </c>
      <c r="AG291" s="1"/>
      <c r="AH291" s="1"/>
      <c r="AI291" s="1"/>
      <c r="AJ291" s="1"/>
      <c r="AK291" s="1"/>
      <c r="AL291" s="1"/>
      <c r="AM291" s="1"/>
      <c r="AN291" s="1"/>
      <c r="AO291" s="71"/>
      <c r="AP291" s="71"/>
      <c r="AR291" s="4" t="str">
        <f>IFERROR(VLOOKUP(Table3[[#This Row],[Station '#]], $AU$3:$AV$147,2,FALSE),"")</f>
        <v/>
      </c>
    </row>
    <row r="292" spans="1:44" ht="16.5" hidden="1" customHeight="1" x14ac:dyDescent="0.3">
      <c r="A292" s="70" t="s">
        <v>430</v>
      </c>
      <c r="B292" s="2" t="s">
        <v>189</v>
      </c>
      <c r="C292" s="1">
        <v>213</v>
      </c>
      <c r="D292" s="2"/>
      <c r="E292" s="2"/>
      <c r="F292" s="2"/>
      <c r="G292" s="2"/>
      <c r="H292" s="2"/>
      <c r="I292" s="2">
        <v>4100</v>
      </c>
      <c r="J292" s="2">
        <v>3900</v>
      </c>
      <c r="K292" s="2">
        <v>4300</v>
      </c>
      <c r="L292" s="2">
        <v>4200</v>
      </c>
      <c r="M292" s="2">
        <v>5200</v>
      </c>
      <c r="N292" s="2">
        <v>5600</v>
      </c>
      <c r="O292" s="2">
        <v>5200</v>
      </c>
      <c r="P292" s="2">
        <v>5300</v>
      </c>
      <c r="Q292" s="2">
        <v>4900</v>
      </c>
      <c r="R292" s="1">
        <v>5600</v>
      </c>
      <c r="S292" s="1">
        <v>5600</v>
      </c>
      <c r="T292" s="1">
        <v>6400</v>
      </c>
      <c r="U292" s="1">
        <v>7900</v>
      </c>
      <c r="V292" s="1">
        <v>9000</v>
      </c>
      <c r="W292" s="1">
        <v>11600</v>
      </c>
      <c r="X292" s="1">
        <v>12700</v>
      </c>
      <c r="Y292" s="1">
        <v>14800</v>
      </c>
      <c r="Z292" s="1">
        <v>9800</v>
      </c>
      <c r="AA292" s="1">
        <v>10200</v>
      </c>
      <c r="AB292" s="1">
        <v>9300</v>
      </c>
      <c r="AC292" s="1">
        <v>9700</v>
      </c>
      <c r="AD292" s="1"/>
      <c r="AE292" s="1" t="s">
        <v>9</v>
      </c>
      <c r="AF292" s="1" t="s">
        <v>9</v>
      </c>
      <c r="AG292" s="1"/>
      <c r="AH292" s="1"/>
      <c r="AI292" s="1"/>
      <c r="AJ292" s="1"/>
      <c r="AK292" s="1"/>
      <c r="AL292" s="1"/>
      <c r="AM292" s="1"/>
      <c r="AN292" s="1"/>
      <c r="AO292" s="71"/>
      <c r="AP292" s="71"/>
      <c r="AR292" s="4" t="str">
        <f>IFERROR(VLOOKUP(Table3[[#This Row],[Station '#]], $AU$3:$AV$147,2,FALSE),"")</f>
        <v/>
      </c>
    </row>
    <row r="293" spans="1:44" x14ac:dyDescent="0.3">
      <c r="A293" s="70"/>
      <c r="B293" s="2"/>
      <c r="C293" s="1"/>
      <c r="D293" s="2"/>
      <c r="E293" s="2"/>
      <c r="F293" s="2"/>
      <c r="G293" s="2"/>
      <c r="H293" s="2"/>
      <c r="I293" s="2" t="s">
        <v>9</v>
      </c>
      <c r="J293" s="2" t="s">
        <v>9</v>
      </c>
      <c r="K293" s="2" t="s">
        <v>9</v>
      </c>
      <c r="L293" s="2"/>
      <c r="M293" s="2"/>
      <c r="N293" s="2"/>
      <c r="O293" s="2"/>
      <c r="P293" s="2"/>
      <c r="Q293" s="2"/>
      <c r="R293" s="1"/>
      <c r="S293" s="1" t="s">
        <v>7</v>
      </c>
      <c r="T293" s="1" t="s">
        <v>9</v>
      </c>
      <c r="U293" s="1" t="s">
        <v>7</v>
      </c>
      <c r="V293" s="1" t="s">
        <v>9</v>
      </c>
      <c r="W293" s="1"/>
      <c r="X293" s="1"/>
      <c r="Y293" s="1"/>
      <c r="Z293" s="1"/>
      <c r="AA293" s="1"/>
      <c r="AB293" s="1"/>
      <c r="AC293" s="1"/>
      <c r="AD293" s="1"/>
      <c r="AE293" s="1" t="s">
        <v>9</v>
      </c>
      <c r="AF293" s="1" t="s">
        <v>9</v>
      </c>
      <c r="AG293" s="1"/>
      <c r="AH293" s="1"/>
      <c r="AI293" s="1"/>
      <c r="AJ293" s="1"/>
      <c r="AK293" s="1"/>
      <c r="AL293" s="1"/>
      <c r="AM293" s="1"/>
      <c r="AN293" s="1"/>
      <c r="AO293" s="71"/>
      <c r="AP293" s="71"/>
      <c r="AR293" s="4" t="str">
        <f>IFERROR(VLOOKUP(Table3[[#This Row],[Station '#]], $AU$3:$AV$147,2,FALSE),"")</f>
        <v/>
      </c>
    </row>
    <row r="294" spans="1:44" x14ac:dyDescent="0.3">
      <c r="A294" s="70" t="s">
        <v>190</v>
      </c>
      <c r="B294" s="2" t="s">
        <v>191</v>
      </c>
      <c r="C294" s="72">
        <v>63</v>
      </c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1"/>
      <c r="S294" s="1"/>
      <c r="T294" s="1"/>
      <c r="U294" s="1"/>
      <c r="V294" s="1"/>
      <c r="W294" s="1"/>
      <c r="X294" s="1"/>
      <c r="Y294" s="1"/>
      <c r="Z294" s="1"/>
      <c r="AA294" s="1">
        <v>7900</v>
      </c>
      <c r="AB294" s="1">
        <v>8900</v>
      </c>
      <c r="AC294" s="1">
        <v>8200</v>
      </c>
      <c r="AD294" s="1">
        <v>8300</v>
      </c>
      <c r="AE294" s="1">
        <v>9300</v>
      </c>
      <c r="AF294" s="1">
        <v>9900</v>
      </c>
      <c r="AG294" s="1">
        <v>11000</v>
      </c>
      <c r="AH294" s="1">
        <v>13200</v>
      </c>
      <c r="AI294" s="1">
        <v>13000</v>
      </c>
      <c r="AJ294" s="1">
        <v>14200</v>
      </c>
      <c r="AK294" s="1">
        <f>VLOOKUP(C294,[1]DataDownloadReport_02082019!$A$2:$E$123,5,FALSE)</f>
        <v>14800</v>
      </c>
      <c r="AL294" s="1">
        <v>15000</v>
      </c>
      <c r="AM294" s="1">
        <v>11700</v>
      </c>
      <c r="AN294" s="1">
        <v>13500</v>
      </c>
      <c r="AO294" s="71">
        <v>15200</v>
      </c>
      <c r="AP294" s="71"/>
      <c r="AR294" s="4">
        <f>IFERROR(VLOOKUP(Table3[[#This Row],[Station '#]], $AU$3:$AV$147,2,FALSE),"")</f>
        <v>15200</v>
      </c>
    </row>
    <row r="295" spans="1:44" ht="16.5" hidden="1" customHeight="1" x14ac:dyDescent="0.3">
      <c r="A295" s="70" t="s">
        <v>190</v>
      </c>
      <c r="B295" s="2" t="s">
        <v>24</v>
      </c>
      <c r="C295" s="1">
        <v>529</v>
      </c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1"/>
      <c r="S295" s="1"/>
      <c r="T295" s="1"/>
      <c r="U295" s="1"/>
      <c r="V295" s="1"/>
      <c r="W295" s="1"/>
      <c r="X295" s="1"/>
      <c r="Y295" s="1"/>
      <c r="Z295" s="1"/>
      <c r="AA295" s="1">
        <v>18200</v>
      </c>
      <c r="AB295" s="1"/>
      <c r="AC295" s="1"/>
      <c r="AD295" s="1"/>
      <c r="AE295" s="1" t="s">
        <v>9</v>
      </c>
      <c r="AF295" s="1" t="s">
        <v>9</v>
      </c>
      <c r="AG295" s="1"/>
      <c r="AH295" s="1"/>
      <c r="AI295" s="1"/>
      <c r="AJ295" s="1"/>
      <c r="AK295" s="1"/>
      <c r="AL295" s="1"/>
      <c r="AM295" s="1"/>
      <c r="AN295" s="1"/>
      <c r="AO295" s="71"/>
      <c r="AP295" s="71"/>
      <c r="AR295" s="4" t="str">
        <f>IFERROR(VLOOKUP(Table3[[#This Row],[Station '#]], $AU$3:$AV$147,2,FALSE),"")</f>
        <v/>
      </c>
    </row>
    <row r="296" spans="1:44" x14ac:dyDescent="0.3">
      <c r="A296" s="70" t="s">
        <v>190</v>
      </c>
      <c r="B296" s="2" t="s">
        <v>45</v>
      </c>
      <c r="C296" s="1">
        <v>492</v>
      </c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>
        <v>800</v>
      </c>
      <c r="Q296" s="2">
        <v>700</v>
      </c>
      <c r="R296" s="1">
        <v>900</v>
      </c>
      <c r="S296" s="1">
        <v>1000</v>
      </c>
      <c r="T296" s="1">
        <v>3800</v>
      </c>
      <c r="U296" s="1">
        <v>4400</v>
      </c>
      <c r="V296" s="1" t="s">
        <v>22</v>
      </c>
      <c r="W296" s="1">
        <v>12400</v>
      </c>
      <c r="X296" s="1">
        <v>13200</v>
      </c>
      <c r="Y296" s="1">
        <v>19600</v>
      </c>
      <c r="Z296" s="1">
        <v>15600</v>
      </c>
      <c r="AA296" s="1">
        <v>16200</v>
      </c>
      <c r="AB296" s="1">
        <v>14300</v>
      </c>
      <c r="AC296" s="1">
        <v>15300</v>
      </c>
      <c r="AD296" s="1"/>
      <c r="AE296" s="1" t="s">
        <v>9</v>
      </c>
      <c r="AF296" s="1" t="s">
        <v>9</v>
      </c>
      <c r="AG296" s="1"/>
      <c r="AH296" s="1"/>
      <c r="AI296" s="1"/>
      <c r="AJ296" s="1">
        <v>22200</v>
      </c>
      <c r="AK296" s="1"/>
      <c r="AL296" s="1">
        <v>20200</v>
      </c>
      <c r="AM296" s="1"/>
      <c r="AN296" s="1"/>
      <c r="AO296" s="71"/>
      <c r="AP296" s="71"/>
      <c r="AR296" s="4" t="str">
        <f>IFERROR(VLOOKUP(Table3[[#This Row],[Station '#]], $AU$3:$AV$147,2,FALSE),"")</f>
        <v/>
      </c>
    </row>
    <row r="297" spans="1:44" x14ac:dyDescent="0.3">
      <c r="A297" s="70"/>
      <c r="B297" s="2"/>
      <c r="C297" s="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1"/>
      <c r="S297" s="1" t="s">
        <v>7</v>
      </c>
      <c r="T297" s="1" t="s">
        <v>9</v>
      </c>
      <c r="U297" s="1" t="s">
        <v>7</v>
      </c>
      <c r="V297" s="1" t="s">
        <v>9</v>
      </c>
      <c r="W297" s="1"/>
      <c r="X297" s="1"/>
      <c r="Y297" s="1"/>
      <c r="Z297" s="1"/>
      <c r="AA297" s="1"/>
      <c r="AB297" s="1"/>
      <c r="AC297" s="1"/>
      <c r="AD297" s="1"/>
      <c r="AE297" s="1" t="s">
        <v>9</v>
      </c>
      <c r="AF297" s="1" t="s">
        <v>9</v>
      </c>
      <c r="AG297" s="1"/>
      <c r="AH297" s="1"/>
      <c r="AI297" s="1"/>
      <c r="AJ297" s="1"/>
      <c r="AK297" s="1"/>
      <c r="AL297" s="1"/>
      <c r="AM297" s="1"/>
      <c r="AN297" s="1"/>
      <c r="AO297" s="71"/>
      <c r="AP297" s="71"/>
      <c r="AR297" s="4" t="str">
        <f>IFERROR(VLOOKUP(Table3[[#This Row],[Station '#]], $AU$3:$AV$147,2,FALSE),"")</f>
        <v/>
      </c>
    </row>
    <row r="298" spans="1:44" ht="15" customHeight="1" x14ac:dyDescent="0.3">
      <c r="A298" s="70" t="s">
        <v>192</v>
      </c>
      <c r="B298" s="2" t="s">
        <v>193</v>
      </c>
      <c r="C298" s="1">
        <v>303</v>
      </c>
      <c r="D298" s="2">
        <v>2400</v>
      </c>
      <c r="E298" s="2">
        <v>4700</v>
      </c>
      <c r="F298" s="2">
        <v>4000</v>
      </c>
      <c r="G298" s="2">
        <v>6600</v>
      </c>
      <c r="H298" s="2">
        <v>5800</v>
      </c>
      <c r="I298" s="2">
        <v>5700</v>
      </c>
      <c r="J298" s="2">
        <v>5600</v>
      </c>
      <c r="K298" s="2">
        <v>5600</v>
      </c>
      <c r="L298" s="2">
        <v>6500</v>
      </c>
      <c r="M298" s="2">
        <v>5500</v>
      </c>
      <c r="N298" s="2">
        <v>5300</v>
      </c>
      <c r="O298" s="2">
        <v>5700</v>
      </c>
      <c r="P298" s="2">
        <v>5700</v>
      </c>
      <c r="Q298" s="2">
        <v>6200</v>
      </c>
      <c r="R298" s="1">
        <v>8300</v>
      </c>
      <c r="S298" s="1">
        <v>6500</v>
      </c>
      <c r="T298" s="1">
        <v>6200</v>
      </c>
      <c r="U298" s="1">
        <v>7600</v>
      </c>
      <c r="V298" s="1">
        <v>9300</v>
      </c>
      <c r="W298" s="1">
        <v>8800</v>
      </c>
      <c r="X298" s="1">
        <v>7900</v>
      </c>
      <c r="Y298" s="1">
        <v>7500</v>
      </c>
      <c r="Z298" s="1">
        <v>4700</v>
      </c>
      <c r="AA298" s="1">
        <v>6800</v>
      </c>
      <c r="AB298" s="1">
        <v>7900</v>
      </c>
      <c r="AC298" s="1">
        <v>7400</v>
      </c>
      <c r="AD298" s="1">
        <v>7400</v>
      </c>
      <c r="AE298" s="1" t="s">
        <v>9</v>
      </c>
      <c r="AF298" s="1">
        <v>6800</v>
      </c>
      <c r="AG298" s="1"/>
      <c r="AH298" s="1">
        <v>7100</v>
      </c>
      <c r="AI298" s="1"/>
      <c r="AJ298" s="1">
        <v>7200</v>
      </c>
      <c r="AK298" s="1"/>
      <c r="AL298" s="1">
        <v>7000</v>
      </c>
      <c r="AM298" s="1"/>
      <c r="AN298" s="1"/>
      <c r="AO298" s="71"/>
      <c r="AP298" s="71"/>
      <c r="AR298" s="4" t="str">
        <f>IFERROR(VLOOKUP(Table3[[#This Row],[Station '#]], $AU$3:$AV$147,2,FALSE),"")</f>
        <v/>
      </c>
    </row>
    <row r="299" spans="1:44" x14ac:dyDescent="0.3">
      <c r="A299" s="70"/>
      <c r="B299" s="2"/>
      <c r="C299" s="1"/>
      <c r="D299" s="2"/>
      <c r="E299" s="2"/>
      <c r="F299" s="2"/>
      <c r="G299" s="2"/>
      <c r="H299" s="2"/>
      <c r="I299" s="2" t="s">
        <v>9</v>
      </c>
      <c r="J299" s="2" t="s">
        <v>9</v>
      </c>
      <c r="K299" s="2" t="s">
        <v>9</v>
      </c>
      <c r="L299" s="2"/>
      <c r="M299" s="2"/>
      <c r="N299" s="2"/>
      <c r="O299" s="2"/>
      <c r="P299" s="2"/>
      <c r="Q299" s="2"/>
      <c r="R299" s="1"/>
      <c r="S299" s="1" t="s">
        <v>7</v>
      </c>
      <c r="T299" s="1" t="s">
        <v>9</v>
      </c>
      <c r="U299" s="1" t="s">
        <v>7</v>
      </c>
      <c r="V299" s="1" t="s">
        <v>9</v>
      </c>
      <c r="W299" s="1"/>
      <c r="X299" s="1"/>
      <c r="Y299" s="1"/>
      <c r="Z299" s="1"/>
      <c r="AA299" s="1"/>
      <c r="AB299" s="1"/>
      <c r="AC299" s="1"/>
      <c r="AD299" s="1"/>
      <c r="AE299" s="1" t="s">
        <v>9</v>
      </c>
      <c r="AF299" s="1" t="s">
        <v>9</v>
      </c>
      <c r="AG299" s="1"/>
      <c r="AH299" s="1"/>
      <c r="AI299" s="1"/>
      <c r="AJ299" s="1"/>
      <c r="AK299" s="1"/>
      <c r="AL299" s="1"/>
      <c r="AM299" s="1"/>
      <c r="AN299" s="1"/>
      <c r="AO299" s="71"/>
      <c r="AP299" s="71"/>
      <c r="AR299" s="4" t="str">
        <f>IFERROR(VLOOKUP(Table3[[#This Row],[Station '#]], $AU$3:$AV$147,2,FALSE),"")</f>
        <v/>
      </c>
    </row>
    <row r="300" spans="1:44" ht="18" hidden="1" customHeight="1" x14ac:dyDescent="0.3">
      <c r="A300" s="70" t="s">
        <v>194</v>
      </c>
      <c r="B300" s="2" t="s">
        <v>48</v>
      </c>
      <c r="C300" s="1">
        <v>304</v>
      </c>
      <c r="D300" s="2"/>
      <c r="E300" s="2"/>
      <c r="F300" s="2"/>
      <c r="G300" s="2"/>
      <c r="H300" s="2"/>
      <c r="I300" s="2">
        <v>8400</v>
      </c>
      <c r="J300" s="2">
        <v>7500</v>
      </c>
      <c r="K300" s="2">
        <v>7800</v>
      </c>
      <c r="L300" s="2">
        <v>8200</v>
      </c>
      <c r="M300" s="2">
        <v>7800</v>
      </c>
      <c r="N300" s="2">
        <v>8700</v>
      </c>
      <c r="O300" s="2">
        <v>8000</v>
      </c>
      <c r="P300" s="2">
        <v>8000</v>
      </c>
      <c r="Q300" s="2">
        <v>10300</v>
      </c>
      <c r="R300" s="1">
        <v>10800</v>
      </c>
      <c r="S300" s="1">
        <v>10000</v>
      </c>
      <c r="T300" s="1">
        <v>8100</v>
      </c>
      <c r="U300" s="1">
        <v>10900</v>
      </c>
      <c r="V300" s="1">
        <v>10300</v>
      </c>
      <c r="W300" s="1">
        <v>10300</v>
      </c>
      <c r="X300" s="1">
        <v>10300</v>
      </c>
      <c r="Y300" s="1">
        <v>11200</v>
      </c>
      <c r="Z300" s="1">
        <v>10100</v>
      </c>
      <c r="AA300" s="1">
        <v>9300</v>
      </c>
      <c r="AB300" s="1">
        <v>9400</v>
      </c>
      <c r="AC300" s="1">
        <v>9800</v>
      </c>
      <c r="AD300" s="1"/>
      <c r="AE300" s="1" t="s">
        <v>9</v>
      </c>
      <c r="AF300" s="1" t="s">
        <v>9</v>
      </c>
      <c r="AG300" s="1"/>
      <c r="AH300" s="1"/>
      <c r="AI300" s="1"/>
      <c r="AJ300" s="1"/>
      <c r="AK300" s="1"/>
      <c r="AL300" s="1"/>
      <c r="AM300" s="1"/>
      <c r="AN300" s="1"/>
      <c r="AO300" s="71"/>
      <c r="AP300" s="71"/>
      <c r="AR300" s="4" t="str">
        <f>IFERROR(VLOOKUP(Table3[[#This Row],[Station '#]], $AU$3:$AV$147,2,FALSE),"")</f>
        <v/>
      </c>
    </row>
    <row r="301" spans="1:44" ht="16.5" hidden="1" customHeight="1" x14ac:dyDescent="0.3">
      <c r="A301" s="70"/>
      <c r="B301" s="2"/>
      <c r="C301" s="1"/>
      <c r="D301" s="2"/>
      <c r="E301" s="2"/>
      <c r="F301" s="2"/>
      <c r="G301" s="2"/>
      <c r="H301" s="2"/>
      <c r="I301" s="2" t="s">
        <v>9</v>
      </c>
      <c r="J301" s="2" t="s">
        <v>9</v>
      </c>
      <c r="K301" s="2" t="s">
        <v>9</v>
      </c>
      <c r="L301" s="2"/>
      <c r="M301" s="2"/>
      <c r="N301" s="2"/>
      <c r="O301" s="2"/>
      <c r="P301" s="2"/>
      <c r="Q301" s="2"/>
      <c r="R301" s="1"/>
      <c r="S301" s="1" t="s">
        <v>7</v>
      </c>
      <c r="T301" s="1" t="s">
        <v>9</v>
      </c>
      <c r="U301" s="1" t="s">
        <v>7</v>
      </c>
      <c r="V301" s="1" t="s">
        <v>9</v>
      </c>
      <c r="W301" s="1"/>
      <c r="X301" s="1"/>
      <c r="Y301" s="1"/>
      <c r="Z301" s="1"/>
      <c r="AA301" s="1"/>
      <c r="AB301" s="1"/>
      <c r="AC301" s="1"/>
      <c r="AD301" s="1"/>
      <c r="AE301" s="1" t="s">
        <v>9</v>
      </c>
      <c r="AF301" s="1" t="s">
        <v>9</v>
      </c>
      <c r="AG301" s="1"/>
      <c r="AH301" s="1"/>
      <c r="AI301" s="1"/>
      <c r="AJ301" s="1"/>
      <c r="AK301" s="1"/>
      <c r="AL301" s="1"/>
      <c r="AM301" s="1"/>
      <c r="AN301" s="1"/>
      <c r="AO301" s="71"/>
      <c r="AP301" s="71"/>
      <c r="AR301" s="4" t="str">
        <f>IFERROR(VLOOKUP(Table3[[#This Row],[Station '#]], $AU$3:$AV$147,2,FALSE),"")</f>
        <v/>
      </c>
    </row>
    <row r="302" spans="1:44" x14ac:dyDescent="0.3">
      <c r="A302" s="70" t="s">
        <v>195</v>
      </c>
      <c r="B302" s="2" t="s">
        <v>196</v>
      </c>
      <c r="C302" s="1">
        <v>306</v>
      </c>
      <c r="D302" s="2">
        <v>10300</v>
      </c>
      <c r="E302" s="2">
        <v>9700</v>
      </c>
      <c r="F302" s="2">
        <v>10600</v>
      </c>
      <c r="G302" s="2">
        <v>10900</v>
      </c>
      <c r="H302" s="2">
        <v>13900</v>
      </c>
      <c r="I302" s="2">
        <v>12900</v>
      </c>
      <c r="J302" s="2">
        <v>11900</v>
      </c>
      <c r="K302" s="2">
        <v>11500</v>
      </c>
      <c r="L302" s="2">
        <v>11500</v>
      </c>
      <c r="M302" s="2">
        <v>10800</v>
      </c>
      <c r="N302" s="2">
        <v>11300</v>
      </c>
      <c r="O302" s="2">
        <v>11600</v>
      </c>
      <c r="P302" s="2">
        <v>12600</v>
      </c>
      <c r="Q302" s="2">
        <v>12000</v>
      </c>
      <c r="R302" s="1">
        <v>12700</v>
      </c>
      <c r="S302" s="1">
        <v>11700</v>
      </c>
      <c r="T302" s="1">
        <v>12500</v>
      </c>
      <c r="U302" s="1">
        <v>12900</v>
      </c>
      <c r="V302" s="1">
        <v>13500</v>
      </c>
      <c r="W302" s="1">
        <v>13600</v>
      </c>
      <c r="X302" s="1">
        <v>14300</v>
      </c>
      <c r="Y302" s="1">
        <v>15200</v>
      </c>
      <c r="Z302" s="1">
        <v>15100</v>
      </c>
      <c r="AA302" s="1">
        <v>13500</v>
      </c>
      <c r="AB302" s="1">
        <v>12500</v>
      </c>
      <c r="AC302" s="1">
        <v>12400</v>
      </c>
      <c r="AD302" s="1">
        <v>12500</v>
      </c>
      <c r="AE302" s="1">
        <v>14100</v>
      </c>
      <c r="AF302" s="1">
        <v>12700</v>
      </c>
      <c r="AG302" s="1">
        <v>13400</v>
      </c>
      <c r="AH302" s="1">
        <v>14100</v>
      </c>
      <c r="AI302" s="1">
        <v>14500</v>
      </c>
      <c r="AJ302" s="1">
        <v>14100</v>
      </c>
      <c r="AK302" s="1">
        <f>VLOOKUP(C302,[1]DataDownloadReport_02082019!$A$2:$E$123,5,FALSE)</f>
        <v>13600</v>
      </c>
      <c r="AL302" s="1">
        <v>14800</v>
      </c>
      <c r="AM302" s="1">
        <v>13900</v>
      </c>
      <c r="AN302" s="1"/>
      <c r="AO302" s="71"/>
      <c r="AP302" s="71"/>
      <c r="AR302" s="4" t="str">
        <f>IFERROR(VLOOKUP(Table3[[#This Row],[Station '#]], $AU$3:$AV$147,2,FALSE),"")</f>
        <v/>
      </c>
    </row>
    <row r="303" spans="1:44" ht="15.75" customHeight="1" x14ac:dyDescent="0.3">
      <c r="A303" s="70" t="s">
        <v>195</v>
      </c>
      <c r="B303" s="2" t="s">
        <v>456</v>
      </c>
      <c r="C303" s="72">
        <v>69</v>
      </c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1"/>
      <c r="S303" s="1"/>
      <c r="T303" s="1"/>
      <c r="U303" s="1"/>
      <c r="V303" s="1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>
        <v>8900</v>
      </c>
      <c r="AJ303" s="1">
        <v>9000</v>
      </c>
      <c r="AK303" s="1">
        <f>VLOOKUP(C303,[1]DataDownloadReport_02082019!$A$2:$E$123,5,FALSE)</f>
        <v>9400</v>
      </c>
      <c r="AL303" s="1">
        <v>9500</v>
      </c>
      <c r="AM303" s="1">
        <v>9100</v>
      </c>
      <c r="AN303" s="1">
        <v>10300</v>
      </c>
      <c r="AO303" s="71">
        <v>10600</v>
      </c>
      <c r="AP303" s="71"/>
      <c r="AR303" s="4">
        <f>IFERROR(VLOOKUP(Table3[[#This Row],[Station '#]], $AU$3:$AV$147,2,FALSE),"")</f>
        <v>10600</v>
      </c>
    </row>
    <row r="304" spans="1:44" hidden="1" x14ac:dyDescent="0.3">
      <c r="A304" s="70" t="s">
        <v>195</v>
      </c>
      <c r="B304" s="2" t="s">
        <v>419</v>
      </c>
      <c r="C304" s="1">
        <v>327</v>
      </c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1"/>
      <c r="S304" s="1"/>
      <c r="T304" s="1"/>
      <c r="U304" s="1"/>
      <c r="V304" s="1"/>
      <c r="W304" s="1"/>
      <c r="X304" s="1"/>
      <c r="Y304" s="1"/>
      <c r="Z304" s="1"/>
      <c r="AA304" s="1"/>
      <c r="AB304" s="1"/>
      <c r="AC304" s="1">
        <v>6200</v>
      </c>
      <c r="AD304" s="1"/>
      <c r="AE304" s="1" t="s">
        <v>9</v>
      </c>
      <c r="AF304" s="1" t="s">
        <v>9</v>
      </c>
      <c r="AG304" s="1"/>
      <c r="AH304" s="1"/>
      <c r="AI304" s="1"/>
      <c r="AJ304" s="1"/>
      <c r="AK304" s="1"/>
      <c r="AL304" s="1"/>
      <c r="AM304" s="1"/>
      <c r="AN304" s="1"/>
      <c r="AO304" s="71"/>
      <c r="AP304" s="71"/>
      <c r="AR304" s="4" t="str">
        <f>IFERROR(VLOOKUP(Table3[[#This Row],[Station '#]], $AU$3:$AV$147,2,FALSE),"")</f>
        <v/>
      </c>
    </row>
    <row r="305" spans="1:44" x14ac:dyDescent="0.3">
      <c r="A305" s="70" t="s">
        <v>195</v>
      </c>
      <c r="B305" s="2" t="s">
        <v>59</v>
      </c>
      <c r="C305" s="1">
        <v>305</v>
      </c>
      <c r="D305" s="2">
        <v>2500</v>
      </c>
      <c r="E305" s="2">
        <v>3600</v>
      </c>
      <c r="F305" s="2">
        <v>4500</v>
      </c>
      <c r="G305" s="2">
        <v>4200</v>
      </c>
      <c r="H305" s="2">
        <v>3500</v>
      </c>
      <c r="I305" s="2">
        <v>3700</v>
      </c>
      <c r="J305" s="2">
        <v>3900</v>
      </c>
      <c r="K305" s="2">
        <v>3700</v>
      </c>
      <c r="L305" s="2">
        <v>4200</v>
      </c>
      <c r="M305" s="2">
        <v>3600</v>
      </c>
      <c r="N305" s="2">
        <v>4100</v>
      </c>
      <c r="O305" s="2">
        <v>4300</v>
      </c>
      <c r="P305" s="2">
        <v>4600</v>
      </c>
      <c r="Q305" s="2">
        <v>4900</v>
      </c>
      <c r="R305" s="1">
        <v>5100</v>
      </c>
      <c r="S305" s="1">
        <v>4900</v>
      </c>
      <c r="T305" s="1">
        <v>5100</v>
      </c>
      <c r="U305" s="1">
        <v>5600</v>
      </c>
      <c r="V305" s="1">
        <v>5500</v>
      </c>
      <c r="W305" s="1">
        <v>6000</v>
      </c>
      <c r="X305" s="1">
        <v>6800</v>
      </c>
      <c r="Y305" s="1">
        <v>8500</v>
      </c>
      <c r="Z305" s="1">
        <v>7600</v>
      </c>
      <c r="AA305" s="1">
        <v>6800</v>
      </c>
      <c r="AB305" s="1">
        <v>6600</v>
      </c>
      <c r="AC305" s="1">
        <v>6600</v>
      </c>
      <c r="AD305" s="1">
        <v>7300</v>
      </c>
      <c r="AE305" s="1">
        <v>8100</v>
      </c>
      <c r="AF305" s="1">
        <v>7400</v>
      </c>
      <c r="AG305" s="1">
        <v>7600</v>
      </c>
      <c r="AH305" s="1">
        <v>8200</v>
      </c>
      <c r="AI305" s="1">
        <v>8800</v>
      </c>
      <c r="AJ305" s="1">
        <v>9200</v>
      </c>
      <c r="AK305" s="1">
        <f>VLOOKUP(C305,[1]DataDownloadReport_02082019!$A$2:$E$123,5,FALSE)</f>
        <v>9200</v>
      </c>
      <c r="AL305" s="1">
        <v>11000</v>
      </c>
      <c r="AM305" s="1">
        <v>10900</v>
      </c>
      <c r="AN305" s="1"/>
      <c r="AO305" s="71"/>
      <c r="AP305" s="71"/>
      <c r="AR305" s="4" t="str">
        <f>IFERROR(VLOOKUP(Table3[[#This Row],[Station '#]], $AU$3:$AV$147,2,FALSE),"")</f>
        <v/>
      </c>
    </row>
    <row r="306" spans="1:44" x14ac:dyDescent="0.3">
      <c r="A306" s="70"/>
      <c r="B306" s="2"/>
      <c r="C306" s="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1"/>
      <c r="S306" s="1"/>
      <c r="T306" s="1" t="s">
        <v>9</v>
      </c>
      <c r="U306" s="1" t="s">
        <v>7</v>
      </c>
      <c r="V306" s="1" t="s">
        <v>9</v>
      </c>
      <c r="W306" s="1"/>
      <c r="X306" s="1"/>
      <c r="Y306" s="1"/>
      <c r="Z306" s="1"/>
      <c r="AA306" s="1"/>
      <c r="AB306" s="1"/>
      <c r="AC306" s="1"/>
      <c r="AD306" s="1"/>
      <c r="AE306" s="1" t="s">
        <v>9</v>
      </c>
      <c r="AF306" s="1" t="s">
        <v>9</v>
      </c>
      <c r="AG306" s="1"/>
      <c r="AH306" s="1"/>
      <c r="AI306" s="1"/>
      <c r="AJ306" s="1"/>
      <c r="AK306" s="1"/>
      <c r="AL306" s="1"/>
      <c r="AM306" s="1"/>
      <c r="AN306" s="1"/>
      <c r="AO306" s="71"/>
      <c r="AP306" s="71"/>
      <c r="AR306" s="4" t="str">
        <f>IFERROR(VLOOKUP(Table3[[#This Row],[Station '#]], $AU$3:$AV$147,2,FALSE),"")</f>
        <v/>
      </c>
    </row>
    <row r="307" spans="1:44" ht="16.5" hidden="1" customHeight="1" x14ac:dyDescent="0.3">
      <c r="A307" s="70" t="s">
        <v>197</v>
      </c>
      <c r="B307" s="2" t="s">
        <v>198</v>
      </c>
      <c r="C307" s="1">
        <v>497</v>
      </c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>
        <v>700</v>
      </c>
      <c r="Q307" s="2">
        <v>800</v>
      </c>
      <c r="R307" s="1">
        <v>900</v>
      </c>
      <c r="S307" s="1">
        <v>1200</v>
      </c>
      <c r="T307" s="1">
        <v>1200</v>
      </c>
      <c r="U307" s="1">
        <v>800</v>
      </c>
      <c r="V307" s="1">
        <v>1300</v>
      </c>
      <c r="W307" s="1">
        <v>1200</v>
      </c>
      <c r="X307" s="1">
        <v>1700</v>
      </c>
      <c r="Y307" s="1">
        <v>1300</v>
      </c>
      <c r="Z307" s="1">
        <v>1200</v>
      </c>
      <c r="AA307" s="1">
        <v>600</v>
      </c>
      <c r="AB307" s="1">
        <v>1200</v>
      </c>
      <c r="AC307" s="1">
        <v>1100</v>
      </c>
      <c r="AD307" s="1"/>
      <c r="AE307" s="1" t="s">
        <v>9</v>
      </c>
      <c r="AF307" s="1" t="s">
        <v>9</v>
      </c>
      <c r="AG307" s="1"/>
      <c r="AH307" s="1"/>
      <c r="AI307" s="1"/>
      <c r="AJ307" s="1"/>
      <c r="AK307" s="1"/>
      <c r="AL307" s="1"/>
      <c r="AM307" s="1"/>
      <c r="AN307" s="1"/>
      <c r="AO307" s="71"/>
      <c r="AP307" s="71"/>
      <c r="AR307" s="4" t="str">
        <f>IFERROR(VLOOKUP(Table3[[#This Row],[Station '#]], $AU$3:$AV$147,2,FALSE),"")</f>
        <v/>
      </c>
    </row>
    <row r="308" spans="1:44" x14ac:dyDescent="0.3">
      <c r="A308" s="70" t="s">
        <v>197</v>
      </c>
      <c r="B308" s="2" t="s">
        <v>31</v>
      </c>
      <c r="C308" s="1">
        <v>498</v>
      </c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>
        <v>2900</v>
      </c>
      <c r="Q308" s="2">
        <v>3400</v>
      </c>
      <c r="R308" s="1">
        <v>3300</v>
      </c>
      <c r="S308" s="1">
        <v>3200</v>
      </c>
      <c r="T308" s="1">
        <v>3300</v>
      </c>
      <c r="U308" s="1">
        <v>2900</v>
      </c>
      <c r="V308" s="1">
        <v>3100</v>
      </c>
      <c r="W308" s="1">
        <v>3200</v>
      </c>
      <c r="X308" s="1">
        <v>3800</v>
      </c>
      <c r="Y308" s="1">
        <v>3900</v>
      </c>
      <c r="Z308" s="1">
        <v>4500</v>
      </c>
      <c r="AA308" s="1">
        <v>1700</v>
      </c>
      <c r="AB308" s="1">
        <v>3900</v>
      </c>
      <c r="AC308" s="1">
        <v>3300</v>
      </c>
      <c r="AD308" s="1">
        <v>3600</v>
      </c>
      <c r="AE308" s="1" t="s">
        <v>9</v>
      </c>
      <c r="AF308" s="1">
        <v>3600</v>
      </c>
      <c r="AG308" s="1"/>
      <c r="AH308" s="1">
        <v>4500</v>
      </c>
      <c r="AI308" s="1"/>
      <c r="AJ308" s="1">
        <v>4700</v>
      </c>
      <c r="AK308" s="1"/>
      <c r="AL308" s="1">
        <v>4800</v>
      </c>
      <c r="AM308" s="1"/>
      <c r="AN308" s="1"/>
      <c r="AO308" s="71"/>
      <c r="AP308" s="71"/>
      <c r="AR308" s="4" t="str">
        <f>IFERROR(VLOOKUP(Table3[[#This Row],[Station '#]], $AU$3:$AV$147,2,FALSE),"")</f>
        <v/>
      </c>
    </row>
    <row r="309" spans="1:44" x14ac:dyDescent="0.3">
      <c r="A309" s="70"/>
      <c r="B309" s="2"/>
      <c r="C309" s="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1"/>
      <c r="S309" s="1" t="s">
        <v>7</v>
      </c>
      <c r="T309" s="1" t="s">
        <v>9</v>
      </c>
      <c r="U309" s="1" t="s">
        <v>7</v>
      </c>
      <c r="V309" s="1" t="s">
        <v>9</v>
      </c>
      <c r="W309" s="1"/>
      <c r="X309" s="1"/>
      <c r="Y309" s="1"/>
      <c r="Z309" s="1"/>
      <c r="AA309" s="1"/>
      <c r="AB309" s="1"/>
      <c r="AC309" s="1"/>
      <c r="AD309" s="1"/>
      <c r="AE309" s="1" t="s">
        <v>9</v>
      </c>
      <c r="AF309" s="1" t="s">
        <v>9</v>
      </c>
      <c r="AG309" s="1"/>
      <c r="AH309" s="1"/>
      <c r="AI309" s="1"/>
      <c r="AJ309" s="1"/>
      <c r="AK309" s="1"/>
      <c r="AL309" s="1"/>
      <c r="AM309" s="1"/>
      <c r="AN309" s="1"/>
      <c r="AO309" s="71"/>
      <c r="AP309" s="71"/>
      <c r="AR309" s="4" t="str">
        <f>IFERROR(VLOOKUP(Table3[[#This Row],[Station '#]], $AU$3:$AV$147,2,FALSE),"")</f>
        <v/>
      </c>
    </row>
    <row r="310" spans="1:44" x14ac:dyDescent="0.3">
      <c r="A310" s="70" t="s">
        <v>199</v>
      </c>
      <c r="B310" s="2" t="s">
        <v>200</v>
      </c>
      <c r="C310" s="1">
        <v>308</v>
      </c>
      <c r="D310" s="2"/>
      <c r="E310" s="2"/>
      <c r="F310" s="2"/>
      <c r="G310" s="2"/>
      <c r="H310" s="2"/>
      <c r="I310" s="2">
        <v>3200</v>
      </c>
      <c r="J310" s="2">
        <v>3400</v>
      </c>
      <c r="K310" s="2">
        <v>2600</v>
      </c>
      <c r="L310" s="2">
        <v>4000</v>
      </c>
      <c r="M310" s="2">
        <v>3500</v>
      </c>
      <c r="N310" s="2">
        <v>2800</v>
      </c>
      <c r="O310" s="2">
        <v>3200</v>
      </c>
      <c r="P310" s="2">
        <v>3500</v>
      </c>
      <c r="Q310" s="2">
        <v>3700</v>
      </c>
      <c r="R310" s="1">
        <v>4100</v>
      </c>
      <c r="S310" s="1">
        <v>3600</v>
      </c>
      <c r="T310" s="1">
        <v>3400</v>
      </c>
      <c r="U310" s="1">
        <v>3300</v>
      </c>
      <c r="V310" s="1">
        <v>3800</v>
      </c>
      <c r="W310" s="1">
        <v>3900</v>
      </c>
      <c r="X310" s="1">
        <v>4000</v>
      </c>
      <c r="Y310" s="1">
        <v>4000</v>
      </c>
      <c r="Z310" s="1">
        <v>3600</v>
      </c>
      <c r="AA310" s="1">
        <v>1500</v>
      </c>
      <c r="AB310" s="1">
        <v>4300</v>
      </c>
      <c r="AC310" s="1">
        <v>3900</v>
      </c>
      <c r="AD310" s="1">
        <v>3400</v>
      </c>
      <c r="AE310" s="1" t="s">
        <v>9</v>
      </c>
      <c r="AF310" s="1">
        <v>4300</v>
      </c>
      <c r="AG310" s="1"/>
      <c r="AH310" s="1">
        <v>5300</v>
      </c>
      <c r="AI310" s="1"/>
      <c r="AJ310" s="1">
        <v>4500</v>
      </c>
      <c r="AK310" s="1"/>
      <c r="AL310" s="1">
        <v>4900</v>
      </c>
      <c r="AM310" s="1"/>
      <c r="AN310" s="1"/>
      <c r="AO310" s="71"/>
      <c r="AP310" s="71"/>
      <c r="AR310" s="4" t="str">
        <f>IFERROR(VLOOKUP(Table3[[#This Row],[Station '#]], $AU$3:$AV$147,2,FALSE),"")</f>
        <v/>
      </c>
    </row>
    <row r="311" spans="1:44" ht="16.5" hidden="1" customHeight="1" x14ac:dyDescent="0.3">
      <c r="A311" s="70" t="s">
        <v>199</v>
      </c>
      <c r="B311" s="2" t="s">
        <v>159</v>
      </c>
      <c r="C311" s="1">
        <v>307</v>
      </c>
      <c r="D311" s="2"/>
      <c r="E311" s="2"/>
      <c r="F311" s="2"/>
      <c r="G311" s="2"/>
      <c r="H311" s="2"/>
      <c r="I311" s="2">
        <v>1600</v>
      </c>
      <c r="J311" s="2">
        <v>1800</v>
      </c>
      <c r="K311" s="2">
        <v>2000</v>
      </c>
      <c r="L311" s="2">
        <v>2300</v>
      </c>
      <c r="M311" s="2">
        <v>2200</v>
      </c>
      <c r="N311" s="2">
        <v>2500</v>
      </c>
      <c r="O311" s="2">
        <v>1900</v>
      </c>
      <c r="P311" s="2">
        <v>1600</v>
      </c>
      <c r="Q311" s="2">
        <v>1600</v>
      </c>
      <c r="R311" s="1">
        <v>3000</v>
      </c>
      <c r="S311" s="1">
        <v>2500</v>
      </c>
      <c r="T311" s="1">
        <v>2100</v>
      </c>
      <c r="U311" s="1">
        <v>2000</v>
      </c>
      <c r="V311" s="1">
        <v>2000</v>
      </c>
      <c r="W311" s="1">
        <v>2100</v>
      </c>
      <c r="X311" s="1">
        <v>2500</v>
      </c>
      <c r="Y311" s="1">
        <v>2100</v>
      </c>
      <c r="Z311" s="1">
        <v>2600</v>
      </c>
      <c r="AA311" s="1">
        <v>1100</v>
      </c>
      <c r="AB311" s="1">
        <v>1900</v>
      </c>
      <c r="AC311" s="1">
        <v>1900</v>
      </c>
      <c r="AD311" s="1"/>
      <c r="AE311" s="1" t="s">
        <v>9</v>
      </c>
      <c r="AF311" s="1" t="s">
        <v>9</v>
      </c>
      <c r="AG311" s="1"/>
      <c r="AH311" s="1"/>
      <c r="AI311" s="1"/>
      <c r="AJ311" s="1"/>
      <c r="AK311" s="1"/>
      <c r="AL311" s="1"/>
      <c r="AM311" s="1"/>
      <c r="AN311" s="1"/>
      <c r="AO311" s="71"/>
      <c r="AP311" s="71"/>
      <c r="AR311" s="4" t="str">
        <f>IFERROR(VLOOKUP(Table3[[#This Row],[Station '#]], $AU$3:$AV$147,2,FALSE),"")</f>
        <v/>
      </c>
    </row>
    <row r="312" spans="1:44" x14ac:dyDescent="0.3">
      <c r="A312" s="70"/>
      <c r="B312" s="2"/>
      <c r="C312" s="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1"/>
      <c r="S312" s="1"/>
      <c r="T312" s="1"/>
      <c r="U312" s="1"/>
      <c r="V312" s="1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71"/>
      <c r="AP312" s="71"/>
      <c r="AR312" s="4" t="str">
        <f>IFERROR(VLOOKUP(Table3[[#This Row],[Station '#]], $AU$3:$AV$147,2,FALSE),"")</f>
        <v/>
      </c>
    </row>
    <row r="313" spans="1:44" ht="16.5" hidden="1" customHeight="1" x14ac:dyDescent="0.3">
      <c r="A313" s="70" t="s">
        <v>431</v>
      </c>
      <c r="B313" s="2" t="s">
        <v>93</v>
      </c>
      <c r="C313" s="1">
        <v>208</v>
      </c>
      <c r="D313" s="2"/>
      <c r="E313" s="2"/>
      <c r="F313" s="2"/>
      <c r="G313" s="2"/>
      <c r="H313" s="2"/>
      <c r="I313" s="2">
        <v>14700</v>
      </c>
      <c r="J313" s="2">
        <v>15200</v>
      </c>
      <c r="K313" s="2">
        <v>14000</v>
      </c>
      <c r="L313" s="2">
        <v>14000</v>
      </c>
      <c r="M313" s="2">
        <v>13900</v>
      </c>
      <c r="N313" s="2">
        <v>14100</v>
      </c>
      <c r="O313" s="2">
        <v>16000</v>
      </c>
      <c r="P313" s="2">
        <v>18300</v>
      </c>
      <c r="Q313" s="2">
        <v>17500</v>
      </c>
      <c r="R313" s="1">
        <v>19400</v>
      </c>
      <c r="S313" s="1">
        <v>16300</v>
      </c>
      <c r="T313" s="1">
        <v>16000</v>
      </c>
      <c r="U313" s="1">
        <v>20300</v>
      </c>
      <c r="V313" s="1">
        <v>22400</v>
      </c>
      <c r="W313" s="1">
        <v>27100</v>
      </c>
      <c r="X313" s="1">
        <v>28600</v>
      </c>
      <c r="Y313" s="1">
        <v>29200</v>
      </c>
      <c r="Z313" s="1">
        <v>37600</v>
      </c>
      <c r="AA313" s="1"/>
      <c r="AB313" s="1">
        <v>20200</v>
      </c>
      <c r="AC313" s="1"/>
      <c r="AD313" s="1"/>
      <c r="AE313" s="1" t="s">
        <v>9</v>
      </c>
      <c r="AF313" s="1" t="s">
        <v>9</v>
      </c>
      <c r="AG313" s="1"/>
      <c r="AH313" s="1"/>
      <c r="AI313" s="1"/>
      <c r="AJ313" s="1"/>
      <c r="AK313" s="1"/>
      <c r="AL313" s="1"/>
      <c r="AM313" s="1"/>
      <c r="AN313" s="1"/>
      <c r="AO313" s="71"/>
      <c r="AP313" s="71"/>
      <c r="AR313" s="4" t="str">
        <f>IFERROR(VLOOKUP(Table3[[#This Row],[Station '#]], $AU$3:$AV$147,2,FALSE),"")</f>
        <v/>
      </c>
    </row>
    <row r="314" spans="1:44" ht="16.5" hidden="1" customHeight="1" x14ac:dyDescent="0.3">
      <c r="A314" s="70" t="s">
        <v>431</v>
      </c>
      <c r="B314" s="2" t="s">
        <v>217</v>
      </c>
      <c r="C314" s="1">
        <v>211</v>
      </c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>
        <v>12600</v>
      </c>
      <c r="P314" s="2">
        <v>13300</v>
      </c>
      <c r="Q314" s="2">
        <v>12700</v>
      </c>
      <c r="R314" s="1">
        <v>13600</v>
      </c>
      <c r="S314" s="1">
        <v>12200</v>
      </c>
      <c r="T314" s="1">
        <v>10200</v>
      </c>
      <c r="U314" s="1">
        <v>11200</v>
      </c>
      <c r="V314" s="1">
        <v>17300</v>
      </c>
      <c r="W314" s="1">
        <v>21900</v>
      </c>
      <c r="X314" s="1">
        <v>23600</v>
      </c>
      <c r="Y314" s="1">
        <v>26400</v>
      </c>
      <c r="Z314" s="1">
        <v>35300</v>
      </c>
      <c r="AA314" s="1"/>
      <c r="AB314" s="1"/>
      <c r="AC314" s="1"/>
      <c r="AD314" s="1"/>
      <c r="AE314" s="1" t="s">
        <v>9</v>
      </c>
      <c r="AF314" s="1" t="s">
        <v>9</v>
      </c>
      <c r="AG314" s="1"/>
      <c r="AH314" s="1"/>
      <c r="AI314" s="1"/>
      <c r="AJ314" s="1"/>
      <c r="AK314" s="1"/>
      <c r="AL314" s="1"/>
      <c r="AM314" s="1"/>
      <c r="AN314" s="1"/>
      <c r="AO314" s="71"/>
      <c r="AP314" s="71"/>
      <c r="AR314" s="4" t="str">
        <f>IFERROR(VLOOKUP(Table3[[#This Row],[Station '#]], $AU$3:$AV$147,2,FALSE),"")</f>
        <v/>
      </c>
    </row>
    <row r="315" spans="1:44" x14ac:dyDescent="0.3">
      <c r="A315" s="70" t="s">
        <v>431</v>
      </c>
      <c r="B315" s="2" t="s">
        <v>452</v>
      </c>
      <c r="C315" s="72">
        <v>84</v>
      </c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1"/>
      <c r="S315" s="1"/>
      <c r="T315" s="1"/>
      <c r="U315" s="1"/>
      <c r="V315" s="1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>
        <v>28500</v>
      </c>
      <c r="AI315" s="1">
        <v>26800</v>
      </c>
      <c r="AJ315" s="1">
        <v>27600</v>
      </c>
      <c r="AK315" s="1">
        <f>VLOOKUP(C315,[1]DataDownloadReport_02082019!$A$2:$E$123,5,FALSE)</f>
        <v>28300</v>
      </c>
      <c r="AL315" s="1">
        <v>29100</v>
      </c>
      <c r="AM315" s="1">
        <v>27000</v>
      </c>
      <c r="AN315" s="1">
        <v>29800</v>
      </c>
      <c r="AO315" s="71"/>
      <c r="AP315" s="71"/>
      <c r="AR315" s="4" t="str">
        <f>IFERROR(VLOOKUP(Table3[[#This Row],[Station '#]], $AU$3:$AV$147,2,FALSE),"")</f>
        <v/>
      </c>
    </row>
    <row r="316" spans="1:44" ht="16.5" hidden="1" customHeight="1" x14ac:dyDescent="0.3">
      <c r="A316" s="70" t="s">
        <v>431</v>
      </c>
      <c r="B316" s="2" t="s">
        <v>218</v>
      </c>
      <c r="C316" s="1">
        <v>214</v>
      </c>
      <c r="D316" s="2">
        <v>12200</v>
      </c>
      <c r="E316" s="2">
        <v>12400</v>
      </c>
      <c r="F316" s="2">
        <v>12400</v>
      </c>
      <c r="G316" s="2">
        <v>19300</v>
      </c>
      <c r="H316" s="2">
        <v>25100</v>
      </c>
      <c r="I316" s="2">
        <v>19200</v>
      </c>
      <c r="J316" s="2">
        <v>18500</v>
      </c>
      <c r="K316" s="2">
        <v>18700</v>
      </c>
      <c r="L316" s="2">
        <v>17100</v>
      </c>
      <c r="M316" s="2">
        <v>18200</v>
      </c>
      <c r="N316" s="2">
        <v>17800</v>
      </c>
      <c r="O316" s="2">
        <v>18700</v>
      </c>
      <c r="P316" s="2">
        <v>19100</v>
      </c>
      <c r="Q316" s="2">
        <v>18600</v>
      </c>
      <c r="R316" s="1">
        <v>21600</v>
      </c>
      <c r="S316" s="1">
        <v>20900</v>
      </c>
      <c r="T316" s="1">
        <v>20100</v>
      </c>
      <c r="U316" s="1">
        <v>20500</v>
      </c>
      <c r="V316" s="1" t="s">
        <v>22</v>
      </c>
      <c r="W316" s="1">
        <v>27800</v>
      </c>
      <c r="X316" s="1">
        <v>35000</v>
      </c>
      <c r="Y316" s="1">
        <v>38700</v>
      </c>
      <c r="Z316" s="1">
        <v>38400</v>
      </c>
      <c r="AA316" s="1">
        <v>30400</v>
      </c>
      <c r="AB316" s="1">
        <v>27600</v>
      </c>
      <c r="AC316" s="1">
        <v>33300</v>
      </c>
      <c r="AD316" s="1"/>
      <c r="AE316" s="1" t="s">
        <v>9</v>
      </c>
      <c r="AF316" s="1" t="s">
        <v>9</v>
      </c>
      <c r="AG316" s="1"/>
      <c r="AH316" s="1"/>
      <c r="AI316" s="1"/>
      <c r="AJ316" s="1"/>
      <c r="AK316" s="1"/>
      <c r="AL316" s="1"/>
      <c r="AM316" s="1"/>
      <c r="AN316" s="1"/>
      <c r="AO316" s="71"/>
      <c r="AP316" s="71"/>
      <c r="AR316" s="4" t="str">
        <f>IFERROR(VLOOKUP(Table3[[#This Row],[Station '#]], $AU$3:$AV$147,2,FALSE),"")</f>
        <v/>
      </c>
    </row>
    <row r="317" spans="1:44" x14ac:dyDescent="0.3">
      <c r="A317" s="70" t="s">
        <v>431</v>
      </c>
      <c r="B317" s="2" t="s">
        <v>18</v>
      </c>
      <c r="C317" s="72">
        <v>20</v>
      </c>
      <c r="D317" s="2"/>
      <c r="E317" s="2"/>
      <c r="F317" s="2"/>
      <c r="G317" s="2"/>
      <c r="H317" s="2"/>
      <c r="I317" s="2">
        <v>15700</v>
      </c>
      <c r="J317" s="2">
        <v>14000</v>
      </c>
      <c r="K317" s="2">
        <v>14300</v>
      </c>
      <c r="L317" s="2">
        <v>13400</v>
      </c>
      <c r="M317" s="2">
        <v>14900</v>
      </c>
      <c r="N317" s="2">
        <v>15200</v>
      </c>
      <c r="O317" s="2">
        <v>15700</v>
      </c>
      <c r="P317" s="2">
        <v>16000</v>
      </c>
      <c r="Q317" s="2">
        <v>17000</v>
      </c>
      <c r="R317" s="1">
        <v>17900</v>
      </c>
      <c r="S317" s="1">
        <v>17100</v>
      </c>
      <c r="T317" s="1">
        <v>17500</v>
      </c>
      <c r="U317" s="1">
        <v>18500</v>
      </c>
      <c r="V317" s="1" t="s">
        <v>22</v>
      </c>
      <c r="W317" s="1">
        <v>27300</v>
      </c>
      <c r="X317" s="1">
        <v>31900</v>
      </c>
      <c r="Y317" s="1">
        <v>35300</v>
      </c>
      <c r="Z317" s="1">
        <v>35100</v>
      </c>
      <c r="AA317" s="1">
        <v>31300</v>
      </c>
      <c r="AB317" s="1">
        <v>29400</v>
      </c>
      <c r="AC317" s="1">
        <v>31900</v>
      </c>
      <c r="AD317" s="1"/>
      <c r="AE317" s="1" t="s">
        <v>9</v>
      </c>
      <c r="AF317" s="1">
        <v>32100</v>
      </c>
      <c r="AG317" s="1">
        <v>35100</v>
      </c>
      <c r="AH317" s="1">
        <v>38600</v>
      </c>
      <c r="AI317" s="1">
        <v>41100</v>
      </c>
      <c r="AJ317" s="1">
        <v>42200</v>
      </c>
      <c r="AK317" s="1">
        <f>VLOOKUP(C317,[1]DataDownloadReport_02082019!$A$2:$E$123,5,FALSE)</f>
        <v>43600</v>
      </c>
      <c r="AL317" s="1">
        <v>44400</v>
      </c>
      <c r="AM317" s="1">
        <v>40700</v>
      </c>
      <c r="AN317" s="1">
        <v>47100</v>
      </c>
      <c r="AO317" s="71">
        <v>51400</v>
      </c>
      <c r="AP317" s="71"/>
      <c r="AR317" s="4">
        <f>IFERROR(VLOOKUP(Table3[[#This Row],[Station '#]], $AU$3:$AV$147,2,FALSE),"")</f>
        <v>51400</v>
      </c>
    </row>
    <row r="318" spans="1:44" x14ac:dyDescent="0.3">
      <c r="A318" s="70" t="s">
        <v>431</v>
      </c>
      <c r="B318" s="2" t="s">
        <v>216</v>
      </c>
      <c r="C318" s="72">
        <v>68</v>
      </c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1"/>
      <c r="S318" s="1"/>
      <c r="T318" s="1"/>
      <c r="U318" s="1"/>
      <c r="V318" s="1"/>
      <c r="W318" s="1"/>
      <c r="X318" s="1"/>
      <c r="Y318" s="1"/>
      <c r="Z318" s="1"/>
      <c r="AA318" s="1"/>
      <c r="AB318" s="1"/>
      <c r="AC318" s="1"/>
      <c r="AD318" s="1"/>
      <c r="AE318" s="1"/>
      <c r="AF318" s="1">
        <v>29200</v>
      </c>
      <c r="AG318" s="1">
        <v>32200</v>
      </c>
      <c r="AH318" s="1">
        <v>35100</v>
      </c>
      <c r="AI318" s="1">
        <v>37800</v>
      </c>
      <c r="AJ318" s="1">
        <v>39400</v>
      </c>
      <c r="AK318" s="1">
        <f>VLOOKUP(C318,[1]DataDownloadReport_02082019!$A$2:$E$123,5,FALSE)</f>
        <v>40300</v>
      </c>
      <c r="AL318" s="1">
        <v>41200</v>
      </c>
      <c r="AM318" s="1">
        <v>38600</v>
      </c>
      <c r="AN318" s="1">
        <v>42600</v>
      </c>
      <c r="AO318" s="71">
        <v>45000</v>
      </c>
      <c r="AP318" s="71"/>
      <c r="AR318" s="4">
        <f>IFERROR(VLOOKUP(Table3[[#This Row],[Station '#]], $AU$3:$AV$147,2,FALSE),"")</f>
        <v>45000</v>
      </c>
    </row>
    <row r="319" spans="1:44" x14ac:dyDescent="0.3">
      <c r="A319" s="70"/>
      <c r="B319" s="2"/>
      <c r="C319" s="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1"/>
      <c r="S319" s="1" t="s">
        <v>7</v>
      </c>
      <c r="T319" s="1" t="s">
        <v>9</v>
      </c>
      <c r="U319" s="1" t="s">
        <v>7</v>
      </c>
      <c r="V319" s="1" t="s">
        <v>9</v>
      </c>
      <c r="W319" s="1"/>
      <c r="X319" s="1"/>
      <c r="Y319" s="1"/>
      <c r="Z319" s="1"/>
      <c r="AA319" s="1"/>
      <c r="AB319" s="1"/>
      <c r="AC319" s="1"/>
      <c r="AD319" s="1"/>
      <c r="AE319" s="1" t="s">
        <v>9</v>
      </c>
      <c r="AF319" s="1" t="s">
        <v>9</v>
      </c>
      <c r="AG319" s="1"/>
      <c r="AH319" s="1"/>
      <c r="AI319" s="1"/>
      <c r="AJ319" s="1"/>
      <c r="AK319" s="1"/>
      <c r="AL319" s="1"/>
      <c r="AM319" s="1"/>
      <c r="AN319" s="1"/>
      <c r="AO319" s="71"/>
      <c r="AP319" s="71"/>
      <c r="AR319" s="4" t="str">
        <f>IFERROR(VLOOKUP(Table3[[#This Row],[Station '#]], $AU$3:$AV$147,2,FALSE),"")</f>
        <v/>
      </c>
    </row>
    <row r="320" spans="1:44" x14ac:dyDescent="0.3">
      <c r="A320" s="70" t="s">
        <v>201</v>
      </c>
      <c r="B320" s="2" t="s">
        <v>32</v>
      </c>
      <c r="C320" s="1">
        <v>309</v>
      </c>
      <c r="D320" s="2"/>
      <c r="E320" s="2"/>
      <c r="F320" s="2"/>
      <c r="G320" s="2"/>
      <c r="H320" s="2"/>
      <c r="I320" s="2">
        <v>6900</v>
      </c>
      <c r="J320" s="2">
        <v>6900</v>
      </c>
      <c r="K320" s="2">
        <v>7600</v>
      </c>
      <c r="L320" s="2">
        <v>7800</v>
      </c>
      <c r="M320" s="2">
        <v>7000</v>
      </c>
      <c r="N320" s="2">
        <v>7400</v>
      </c>
      <c r="O320" s="2">
        <v>7100</v>
      </c>
      <c r="P320" s="2">
        <v>7300</v>
      </c>
      <c r="Q320" s="2">
        <v>8100</v>
      </c>
      <c r="R320" s="1">
        <v>7300</v>
      </c>
      <c r="S320" s="1">
        <v>7300</v>
      </c>
      <c r="T320" s="1">
        <v>6600</v>
      </c>
      <c r="U320" s="1">
        <v>6500</v>
      </c>
      <c r="V320" s="1">
        <v>6600</v>
      </c>
      <c r="W320" s="1">
        <v>8200</v>
      </c>
      <c r="X320" s="1">
        <v>7200</v>
      </c>
      <c r="Y320" s="1">
        <v>6900</v>
      </c>
      <c r="Z320" s="1">
        <v>6600</v>
      </c>
      <c r="AA320" s="1">
        <v>5600</v>
      </c>
      <c r="AB320" s="1">
        <v>5200</v>
      </c>
      <c r="AC320" s="1"/>
      <c r="AD320" s="1">
        <v>5900</v>
      </c>
      <c r="AE320" s="1" t="s">
        <v>9</v>
      </c>
      <c r="AF320" s="1">
        <v>5500</v>
      </c>
      <c r="AG320" s="1"/>
      <c r="AH320" s="1">
        <v>5900</v>
      </c>
      <c r="AI320" s="1"/>
      <c r="AJ320" s="1">
        <v>6500</v>
      </c>
      <c r="AK320" s="1"/>
      <c r="AL320" s="77"/>
      <c r="AM320" s="1"/>
      <c r="AN320" s="1"/>
      <c r="AO320" s="71"/>
      <c r="AP320" s="71"/>
      <c r="AR320" s="4" t="str">
        <f>IFERROR(VLOOKUP(Table3[[#This Row],[Station '#]], $AU$3:$AV$147,2,FALSE),"")</f>
        <v/>
      </c>
    </row>
    <row r="321" spans="1:44" x14ac:dyDescent="0.3">
      <c r="A321" s="70"/>
      <c r="B321" s="2"/>
      <c r="C321" s="1"/>
      <c r="D321" s="2"/>
      <c r="E321" s="2"/>
      <c r="F321" s="2"/>
      <c r="G321" s="2"/>
      <c r="H321" s="2"/>
      <c r="I321" s="2" t="s">
        <v>9</v>
      </c>
      <c r="J321" s="2" t="s">
        <v>9</v>
      </c>
      <c r="K321" s="2" t="s">
        <v>9</v>
      </c>
      <c r="L321" s="2"/>
      <c r="M321" s="2"/>
      <c r="N321" s="2"/>
      <c r="O321" s="2"/>
      <c r="P321" s="2"/>
      <c r="Q321" s="2"/>
      <c r="R321" s="1"/>
      <c r="S321" s="1" t="s">
        <v>7</v>
      </c>
      <c r="T321" s="1" t="s">
        <v>9</v>
      </c>
      <c r="U321" s="1" t="s">
        <v>7</v>
      </c>
      <c r="V321" s="1" t="s">
        <v>9</v>
      </c>
      <c r="W321" s="1"/>
      <c r="X321" s="1"/>
      <c r="Y321" s="1"/>
      <c r="Z321" s="1"/>
      <c r="AA321" s="1"/>
      <c r="AB321" s="1"/>
      <c r="AC321" s="1"/>
      <c r="AD321" s="1"/>
      <c r="AE321" s="1" t="s">
        <v>9</v>
      </c>
      <c r="AF321" s="1" t="s">
        <v>9</v>
      </c>
      <c r="AG321" s="1"/>
      <c r="AH321" s="1"/>
      <c r="AI321" s="1"/>
      <c r="AJ321" s="1"/>
      <c r="AK321" s="1"/>
      <c r="AL321" s="1"/>
      <c r="AM321" s="1"/>
      <c r="AN321" s="1"/>
      <c r="AO321" s="71"/>
      <c r="AP321" s="71"/>
      <c r="AR321" s="4" t="str">
        <f>IFERROR(VLOOKUP(Table3[[#This Row],[Station '#]], $AU$3:$AV$147,2,FALSE),"")</f>
        <v/>
      </c>
    </row>
    <row r="322" spans="1:44" x14ac:dyDescent="0.3">
      <c r="A322" s="70" t="s">
        <v>202</v>
      </c>
      <c r="B322" s="2" t="s">
        <v>203</v>
      </c>
      <c r="C322" s="1">
        <v>310</v>
      </c>
      <c r="D322" s="2">
        <v>11100</v>
      </c>
      <c r="E322" s="2">
        <v>10400</v>
      </c>
      <c r="F322" s="2">
        <v>10500</v>
      </c>
      <c r="G322" s="2">
        <v>11100</v>
      </c>
      <c r="H322" s="2">
        <v>13100</v>
      </c>
      <c r="I322" s="2">
        <v>13500</v>
      </c>
      <c r="J322" s="2">
        <v>14500</v>
      </c>
      <c r="K322" s="2">
        <v>15900</v>
      </c>
      <c r="L322" s="2">
        <v>15500</v>
      </c>
      <c r="M322" s="2">
        <v>17200</v>
      </c>
      <c r="N322" s="2">
        <v>17700</v>
      </c>
      <c r="O322" s="2">
        <v>18200</v>
      </c>
      <c r="P322" s="2">
        <v>16900</v>
      </c>
      <c r="Q322" s="2">
        <v>15500</v>
      </c>
      <c r="R322" s="1">
        <v>22100</v>
      </c>
      <c r="S322" s="1">
        <v>23600</v>
      </c>
      <c r="T322" s="1">
        <v>21800</v>
      </c>
      <c r="U322" s="1">
        <v>25900</v>
      </c>
      <c r="V322" s="1">
        <v>26300</v>
      </c>
      <c r="W322" s="1">
        <v>33000</v>
      </c>
      <c r="X322" s="1">
        <v>40200</v>
      </c>
      <c r="Y322" s="1">
        <v>41200</v>
      </c>
      <c r="Z322" s="1">
        <v>44900</v>
      </c>
      <c r="AA322" s="1">
        <v>32500</v>
      </c>
      <c r="AB322" s="1">
        <v>46500</v>
      </c>
      <c r="AC322" s="1">
        <v>38300</v>
      </c>
      <c r="AD322" s="1"/>
      <c r="AE322" s="1" t="s">
        <v>9</v>
      </c>
      <c r="AF322" s="1">
        <v>38100</v>
      </c>
      <c r="AG322" s="1">
        <v>42800</v>
      </c>
      <c r="AH322" s="1"/>
      <c r="AI322" s="1">
        <v>49500</v>
      </c>
      <c r="AJ322" s="1"/>
      <c r="AK322" s="1">
        <f>VLOOKUP(C322,[1]DataDownloadReport_02082019!$A$2:$E$123,5,FALSE)</f>
        <v>44800</v>
      </c>
      <c r="AL322" s="1"/>
      <c r="AM322" s="1"/>
      <c r="AN322" s="1"/>
      <c r="AO322" s="71">
        <v>51600</v>
      </c>
      <c r="AP322" s="71"/>
      <c r="AR322" s="4">
        <f>IFERROR(VLOOKUP(Table3[[#This Row],[Station '#]], $AU$3:$AV$147,2,FALSE),"")</f>
        <v>51600</v>
      </c>
    </row>
    <row r="323" spans="1:44" x14ac:dyDescent="0.3">
      <c r="A323" s="70" t="s">
        <v>202</v>
      </c>
      <c r="B323" s="2" t="s">
        <v>204</v>
      </c>
      <c r="C323" s="72">
        <v>22</v>
      </c>
      <c r="D323" s="2"/>
      <c r="E323" s="2"/>
      <c r="F323" s="2"/>
      <c r="G323" s="2"/>
      <c r="H323" s="2"/>
      <c r="I323" s="2">
        <v>11600</v>
      </c>
      <c r="J323" s="2">
        <v>13000</v>
      </c>
      <c r="K323" s="2">
        <v>13400</v>
      </c>
      <c r="L323" s="2">
        <v>13000</v>
      </c>
      <c r="M323" s="2">
        <v>15100</v>
      </c>
      <c r="N323" s="2">
        <v>15400</v>
      </c>
      <c r="O323" s="2">
        <v>16400</v>
      </c>
      <c r="P323" s="2">
        <v>15500</v>
      </c>
      <c r="Q323" s="2">
        <v>14000</v>
      </c>
      <c r="R323" s="1">
        <v>20100</v>
      </c>
      <c r="S323" s="1">
        <v>20900</v>
      </c>
      <c r="T323" s="1">
        <v>21400</v>
      </c>
      <c r="U323" s="1">
        <v>21900</v>
      </c>
      <c r="V323" s="1">
        <v>20600</v>
      </c>
      <c r="W323" s="1">
        <v>23300</v>
      </c>
      <c r="X323" s="1">
        <v>26800</v>
      </c>
      <c r="Y323" s="1">
        <v>23500</v>
      </c>
      <c r="Z323" s="1">
        <v>21800</v>
      </c>
      <c r="AA323" s="1">
        <v>21300</v>
      </c>
      <c r="AB323" s="1">
        <v>28600</v>
      </c>
      <c r="AC323" s="1">
        <v>28600</v>
      </c>
      <c r="AD323" s="1">
        <v>28600</v>
      </c>
      <c r="AE323" s="1">
        <v>33800</v>
      </c>
      <c r="AF323" s="1">
        <v>31000</v>
      </c>
      <c r="AG323" s="1">
        <v>33500</v>
      </c>
      <c r="AH323" s="1">
        <v>35300</v>
      </c>
      <c r="AI323" s="1">
        <v>37400</v>
      </c>
      <c r="AJ323" s="1">
        <v>37900</v>
      </c>
      <c r="AK323" s="1">
        <f>VLOOKUP(C323,[1]DataDownloadReport_02082019!$A$2:$E$123,5,FALSE)</f>
        <v>41300</v>
      </c>
      <c r="AL323" s="1">
        <v>41000</v>
      </c>
      <c r="AM323" s="1">
        <v>36500</v>
      </c>
      <c r="AN323" s="1">
        <v>39300</v>
      </c>
      <c r="AO323" s="71">
        <v>39700</v>
      </c>
      <c r="AP323" s="71"/>
      <c r="AR323" s="4">
        <f>IFERROR(VLOOKUP(Table3[[#This Row],[Station '#]], $AU$3:$AV$147,2,FALSE),"")</f>
        <v>39700</v>
      </c>
    </row>
    <row r="324" spans="1:44" ht="16.5" customHeight="1" x14ac:dyDescent="0.3">
      <c r="A324" s="70" t="s">
        <v>202</v>
      </c>
      <c r="B324" s="2" t="s">
        <v>418</v>
      </c>
      <c r="C324" s="1">
        <v>302</v>
      </c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1"/>
      <c r="S324" s="1"/>
      <c r="T324" s="1"/>
      <c r="U324" s="1"/>
      <c r="V324" s="1"/>
      <c r="W324" s="1"/>
      <c r="X324" s="1"/>
      <c r="Y324" s="1"/>
      <c r="Z324" s="1"/>
      <c r="AA324" s="1"/>
      <c r="AB324" s="1"/>
      <c r="AC324" s="1">
        <v>33500</v>
      </c>
      <c r="AD324" s="1"/>
      <c r="AE324" s="1" t="s">
        <v>9</v>
      </c>
      <c r="AF324" s="1" t="s">
        <v>9</v>
      </c>
      <c r="AG324" s="1"/>
      <c r="AH324" s="1"/>
      <c r="AI324" s="1"/>
      <c r="AJ324" s="1"/>
      <c r="AK324" s="1"/>
      <c r="AL324" s="1"/>
      <c r="AM324" s="1"/>
      <c r="AN324" s="1"/>
      <c r="AO324" s="71"/>
      <c r="AP324" s="71"/>
      <c r="AR324" s="4" t="str">
        <f>IFERROR(VLOOKUP(Table3[[#This Row],[Station '#]], $AU$3:$AV$147,2,FALSE),"")</f>
        <v/>
      </c>
    </row>
    <row r="325" spans="1:44" x14ac:dyDescent="0.3">
      <c r="A325" s="70" t="s">
        <v>202</v>
      </c>
      <c r="B325" s="2" t="s">
        <v>205</v>
      </c>
      <c r="C325" s="1">
        <v>312</v>
      </c>
      <c r="D325" s="2"/>
      <c r="E325" s="2"/>
      <c r="F325" s="2"/>
      <c r="G325" s="2"/>
      <c r="H325" s="2"/>
      <c r="I325" s="2">
        <v>16300</v>
      </c>
      <c r="J325" s="2">
        <v>16600</v>
      </c>
      <c r="K325" s="2">
        <v>17700</v>
      </c>
      <c r="L325" s="2">
        <v>19200</v>
      </c>
      <c r="M325" s="2">
        <v>15800</v>
      </c>
      <c r="N325" s="2">
        <v>18600</v>
      </c>
      <c r="O325" s="2">
        <v>19500</v>
      </c>
      <c r="P325" s="2">
        <v>17800</v>
      </c>
      <c r="Q325" s="2">
        <v>14500</v>
      </c>
      <c r="R325" s="1">
        <v>21500</v>
      </c>
      <c r="S325" s="1">
        <v>22900</v>
      </c>
      <c r="T325" s="1">
        <v>23700</v>
      </c>
      <c r="U325" s="1">
        <v>25600</v>
      </c>
      <c r="V325" s="1">
        <v>25800</v>
      </c>
      <c r="W325" s="1">
        <v>30600</v>
      </c>
      <c r="X325" s="1">
        <v>38500</v>
      </c>
      <c r="Y325" s="1">
        <v>36600</v>
      </c>
      <c r="Z325" s="1">
        <v>37300</v>
      </c>
      <c r="AA325" s="1">
        <v>28100</v>
      </c>
      <c r="AB325" s="1">
        <v>30700</v>
      </c>
      <c r="AC325" s="1">
        <v>32600</v>
      </c>
      <c r="AD325" s="1">
        <v>32300</v>
      </c>
      <c r="AE325" s="1" t="s">
        <v>9</v>
      </c>
      <c r="AF325" s="1">
        <v>29500</v>
      </c>
      <c r="AG325" s="1"/>
      <c r="AH325" s="1">
        <v>33100</v>
      </c>
      <c r="AI325" s="1"/>
      <c r="AJ325" s="1">
        <v>32600</v>
      </c>
      <c r="AK325" s="1"/>
      <c r="AL325" s="1">
        <v>43300</v>
      </c>
      <c r="AM325" s="1"/>
      <c r="AN325" s="1">
        <v>45000</v>
      </c>
      <c r="AO325" s="71"/>
      <c r="AP325" s="71"/>
      <c r="AR325" s="4" t="str">
        <f>IFERROR(VLOOKUP(Table3[[#This Row],[Station '#]], $AU$3:$AV$147,2,FALSE),"")</f>
        <v/>
      </c>
    </row>
    <row r="326" spans="1:44" x14ac:dyDescent="0.3">
      <c r="A326" s="70" t="s">
        <v>202</v>
      </c>
      <c r="B326" s="2" t="s">
        <v>206</v>
      </c>
      <c r="C326" s="1">
        <v>311</v>
      </c>
      <c r="D326" s="2"/>
      <c r="E326" s="2"/>
      <c r="F326" s="2"/>
      <c r="G326" s="2"/>
      <c r="H326" s="2"/>
      <c r="I326" s="2">
        <v>7200</v>
      </c>
      <c r="J326" s="2">
        <v>7800</v>
      </c>
      <c r="K326" s="2">
        <v>7800</v>
      </c>
      <c r="L326" s="2">
        <v>7600</v>
      </c>
      <c r="M326" s="2">
        <v>7700</v>
      </c>
      <c r="N326" s="2">
        <v>7400</v>
      </c>
      <c r="O326" s="2">
        <v>8500</v>
      </c>
      <c r="P326" s="2">
        <v>7100</v>
      </c>
      <c r="Q326" s="2">
        <v>6300</v>
      </c>
      <c r="R326" s="1">
        <v>8800</v>
      </c>
      <c r="S326" s="1">
        <v>8900</v>
      </c>
      <c r="T326" s="1">
        <v>9200</v>
      </c>
      <c r="U326" s="1">
        <v>9400</v>
      </c>
      <c r="V326" s="1">
        <v>10000</v>
      </c>
      <c r="W326" s="1">
        <v>11100</v>
      </c>
      <c r="X326" s="1">
        <v>11700</v>
      </c>
      <c r="Y326" s="1">
        <v>13000</v>
      </c>
      <c r="Z326" s="1">
        <v>12400</v>
      </c>
      <c r="AA326" s="1">
        <v>19400</v>
      </c>
      <c r="AB326" s="1">
        <v>10000</v>
      </c>
      <c r="AC326" s="1">
        <v>10300</v>
      </c>
      <c r="AD326" s="1">
        <v>10500</v>
      </c>
      <c r="AE326" s="1">
        <v>11800</v>
      </c>
      <c r="AF326" s="1">
        <v>10400</v>
      </c>
      <c r="AG326" s="1">
        <v>10900</v>
      </c>
      <c r="AH326" s="1">
        <v>12100</v>
      </c>
      <c r="AI326" s="1">
        <v>12600</v>
      </c>
      <c r="AJ326" s="1">
        <v>12600</v>
      </c>
      <c r="AK326" s="1">
        <f>VLOOKUP(C326,[1]DataDownloadReport_02082019!$A$2:$E$123,5,FALSE)</f>
        <v>12800</v>
      </c>
      <c r="AL326" s="77"/>
      <c r="AM326" s="1">
        <v>19300</v>
      </c>
      <c r="AN326" s="1"/>
      <c r="AO326" s="71"/>
      <c r="AP326" s="71"/>
      <c r="AR326" s="4" t="str">
        <f>IFERROR(VLOOKUP(Table3[[#This Row],[Station '#]], $AU$3:$AV$147,2,FALSE),"")</f>
        <v/>
      </c>
    </row>
    <row r="327" spans="1:44" x14ac:dyDescent="0.3">
      <c r="A327" s="70"/>
      <c r="B327" s="2"/>
      <c r="C327" s="1"/>
      <c r="D327" s="2"/>
      <c r="E327" s="2"/>
      <c r="F327" s="2"/>
      <c r="G327" s="2"/>
      <c r="H327" s="2"/>
      <c r="I327" s="2" t="s">
        <v>9</v>
      </c>
      <c r="J327" s="2" t="s">
        <v>9</v>
      </c>
      <c r="K327" s="2" t="s">
        <v>9</v>
      </c>
      <c r="L327" s="2"/>
      <c r="M327" s="2"/>
      <c r="N327" s="2"/>
      <c r="O327" s="2"/>
      <c r="P327" s="2"/>
      <c r="Q327" s="2"/>
      <c r="R327" s="1"/>
      <c r="S327" s="1" t="s">
        <v>7</v>
      </c>
      <c r="T327" s="1" t="s">
        <v>9</v>
      </c>
      <c r="U327" s="1" t="s">
        <v>7</v>
      </c>
      <c r="V327" s="1" t="s">
        <v>9</v>
      </c>
      <c r="W327" s="1"/>
      <c r="X327" s="1"/>
      <c r="Y327" s="1"/>
      <c r="Z327" s="1"/>
      <c r="AA327" s="1"/>
      <c r="AB327" s="1"/>
      <c r="AC327" s="1"/>
      <c r="AD327" s="1"/>
      <c r="AE327" s="1" t="s">
        <v>9</v>
      </c>
      <c r="AF327" s="1" t="s">
        <v>9</v>
      </c>
      <c r="AG327" s="1"/>
      <c r="AH327" s="1"/>
      <c r="AI327" s="1"/>
      <c r="AJ327" s="1"/>
      <c r="AK327" s="1"/>
      <c r="AL327" s="1"/>
      <c r="AM327" s="1"/>
      <c r="AN327" s="1"/>
      <c r="AO327" s="71"/>
      <c r="AP327" s="71"/>
      <c r="AR327" s="4" t="str">
        <f>IFERROR(VLOOKUP(Table3[[#This Row],[Station '#]], $AU$3:$AV$147,2,FALSE),"")</f>
        <v/>
      </c>
    </row>
    <row r="328" spans="1:44" x14ac:dyDescent="0.3">
      <c r="A328" s="70" t="s">
        <v>207</v>
      </c>
      <c r="B328" s="2" t="s">
        <v>36</v>
      </c>
      <c r="C328" s="1">
        <v>313</v>
      </c>
      <c r="D328" s="2"/>
      <c r="E328" s="2"/>
      <c r="F328" s="2"/>
      <c r="G328" s="2"/>
      <c r="H328" s="2"/>
      <c r="I328" s="2">
        <v>4800</v>
      </c>
      <c r="J328" s="2">
        <v>6000</v>
      </c>
      <c r="K328" s="2">
        <v>6400</v>
      </c>
      <c r="L328" s="2">
        <v>5800</v>
      </c>
      <c r="M328" s="2">
        <v>4500</v>
      </c>
      <c r="N328" s="2">
        <v>6100</v>
      </c>
      <c r="O328" s="2">
        <v>6700</v>
      </c>
      <c r="P328" s="2">
        <v>6300</v>
      </c>
      <c r="Q328" s="2">
        <v>6400</v>
      </c>
      <c r="R328" s="1">
        <v>7800</v>
      </c>
      <c r="S328" s="1">
        <v>7200</v>
      </c>
      <c r="T328" s="1">
        <v>7200</v>
      </c>
      <c r="U328" s="1">
        <v>6900</v>
      </c>
      <c r="V328" s="1">
        <v>6700</v>
      </c>
      <c r="W328" s="1">
        <v>6200</v>
      </c>
      <c r="X328" s="1"/>
      <c r="Y328" s="1">
        <v>5900</v>
      </c>
      <c r="Z328" s="1">
        <v>6400</v>
      </c>
      <c r="AA328" s="1">
        <v>7000</v>
      </c>
      <c r="AB328" s="1">
        <v>6500</v>
      </c>
      <c r="AC328" s="1">
        <v>6400</v>
      </c>
      <c r="AD328" s="1"/>
      <c r="AE328" s="1" t="s">
        <v>9</v>
      </c>
      <c r="AF328" s="1" t="s">
        <v>9</v>
      </c>
      <c r="AG328" s="1"/>
      <c r="AH328" s="1">
        <v>10400</v>
      </c>
      <c r="AI328" s="1"/>
      <c r="AJ328" s="1"/>
      <c r="AK328" s="1"/>
      <c r="AL328" s="1"/>
      <c r="AM328" s="1"/>
      <c r="AN328" s="1"/>
      <c r="AO328" s="71"/>
      <c r="AP328" s="71"/>
      <c r="AR328" s="4" t="str">
        <f>IFERROR(VLOOKUP(Table3[[#This Row],[Station '#]], $AU$3:$AV$147,2,FALSE),"")</f>
        <v/>
      </c>
    </row>
    <row r="329" spans="1:44" ht="16.5" hidden="1" customHeight="1" x14ac:dyDescent="0.3">
      <c r="A329" s="70"/>
      <c r="B329" s="2"/>
      <c r="C329" s="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1"/>
      <c r="S329" s="1" t="s">
        <v>7</v>
      </c>
      <c r="T329" s="1" t="s">
        <v>9</v>
      </c>
      <c r="U329" s="1" t="s">
        <v>7</v>
      </c>
      <c r="V329" s="1" t="s">
        <v>9</v>
      </c>
      <c r="W329" s="1"/>
      <c r="X329" s="1"/>
      <c r="Y329" s="1"/>
      <c r="Z329" s="1"/>
      <c r="AA329" s="1"/>
      <c r="AB329" s="1"/>
      <c r="AC329" s="1"/>
      <c r="AD329" s="1"/>
      <c r="AE329" s="1" t="s">
        <v>9</v>
      </c>
      <c r="AF329" s="1" t="s">
        <v>9</v>
      </c>
      <c r="AG329" s="1"/>
      <c r="AH329" s="1"/>
      <c r="AI329" s="1"/>
      <c r="AJ329" s="1"/>
      <c r="AK329" s="1"/>
      <c r="AL329" s="1"/>
      <c r="AM329" s="1"/>
      <c r="AN329" s="1"/>
      <c r="AO329" s="71"/>
      <c r="AP329" s="71"/>
      <c r="AR329" s="4" t="str">
        <f>IFERROR(VLOOKUP(Table3[[#This Row],[Station '#]], $AU$3:$AV$147,2,FALSE),"")</f>
        <v/>
      </c>
    </row>
    <row r="330" spans="1:44" ht="15.75" hidden="1" customHeight="1" x14ac:dyDescent="0.3">
      <c r="A330" s="70" t="s">
        <v>208</v>
      </c>
      <c r="B330" s="2" t="s">
        <v>209</v>
      </c>
      <c r="C330" s="1">
        <v>314</v>
      </c>
      <c r="D330" s="2"/>
      <c r="E330" s="2"/>
      <c r="F330" s="2"/>
      <c r="G330" s="2"/>
      <c r="H330" s="2"/>
      <c r="I330" s="2">
        <v>14800</v>
      </c>
      <c r="J330" s="2">
        <v>13700</v>
      </c>
      <c r="K330" s="2">
        <v>13100</v>
      </c>
      <c r="L330" s="2">
        <v>11900</v>
      </c>
      <c r="M330" s="2">
        <v>11900</v>
      </c>
      <c r="N330" s="2">
        <v>12700</v>
      </c>
      <c r="O330" s="2">
        <v>13500</v>
      </c>
      <c r="P330" s="2">
        <v>13500</v>
      </c>
      <c r="Q330" s="2">
        <v>10500</v>
      </c>
      <c r="R330" s="1">
        <v>13500</v>
      </c>
      <c r="S330" s="1">
        <v>13200</v>
      </c>
      <c r="T330" s="1">
        <v>13800</v>
      </c>
      <c r="U330" s="1">
        <v>15600</v>
      </c>
      <c r="V330" s="1">
        <v>15100</v>
      </c>
      <c r="W330" s="1">
        <v>17000</v>
      </c>
      <c r="X330" s="1">
        <v>18800</v>
      </c>
      <c r="Y330" s="1">
        <v>19900</v>
      </c>
      <c r="Z330" s="1">
        <v>19300</v>
      </c>
      <c r="AA330" s="1">
        <v>16900</v>
      </c>
      <c r="AB330" s="1">
        <v>16200</v>
      </c>
      <c r="AC330" s="1">
        <v>16700</v>
      </c>
      <c r="AD330" s="1">
        <v>16500</v>
      </c>
      <c r="AE330" s="1" t="s">
        <v>9</v>
      </c>
      <c r="AF330" s="1" t="s">
        <v>9</v>
      </c>
      <c r="AG330" s="1"/>
      <c r="AH330" s="1"/>
      <c r="AI330" s="1"/>
      <c r="AJ330" s="1"/>
      <c r="AK330" s="1"/>
      <c r="AL330" s="1"/>
      <c r="AM330" s="1"/>
      <c r="AN330" s="1"/>
      <c r="AO330" s="71"/>
      <c r="AP330" s="71"/>
      <c r="AR330" s="4" t="str">
        <f>IFERROR(VLOOKUP(Table3[[#This Row],[Station '#]], $AU$3:$AV$147,2,FALSE),"")</f>
        <v/>
      </c>
    </row>
    <row r="331" spans="1:44" ht="16.5" hidden="1" customHeight="1" x14ac:dyDescent="0.3">
      <c r="A331" s="70"/>
      <c r="B331" s="2"/>
      <c r="C331" s="1"/>
      <c r="D331" s="2"/>
      <c r="E331" s="2"/>
      <c r="F331" s="2"/>
      <c r="G331" s="2"/>
      <c r="H331" s="2"/>
      <c r="I331" s="2" t="s">
        <v>9</v>
      </c>
      <c r="J331" s="2" t="s">
        <v>9</v>
      </c>
      <c r="K331" s="2" t="s">
        <v>9</v>
      </c>
      <c r="L331" s="2"/>
      <c r="M331" s="2"/>
      <c r="N331" s="2"/>
      <c r="O331" s="2"/>
      <c r="P331" s="2"/>
      <c r="Q331" s="2"/>
      <c r="R331" s="1"/>
      <c r="S331" s="1" t="s">
        <v>7</v>
      </c>
      <c r="T331" s="1" t="s">
        <v>9</v>
      </c>
      <c r="U331" s="1" t="s">
        <v>7</v>
      </c>
      <c r="V331" s="1" t="s">
        <v>9</v>
      </c>
      <c r="W331" s="1"/>
      <c r="X331" s="1"/>
      <c r="Y331" s="1"/>
      <c r="Z331" s="1"/>
      <c r="AA331" s="1"/>
      <c r="AB331" s="1"/>
      <c r="AC331" s="1"/>
      <c r="AD331" s="1"/>
      <c r="AE331" s="1" t="s">
        <v>9</v>
      </c>
      <c r="AF331" s="1" t="s">
        <v>9</v>
      </c>
      <c r="AG331" s="1"/>
      <c r="AH331" s="1"/>
      <c r="AI331" s="1"/>
      <c r="AJ331" s="1"/>
      <c r="AK331" s="1"/>
      <c r="AL331" s="1"/>
      <c r="AM331" s="1"/>
      <c r="AN331" s="1"/>
      <c r="AO331" s="71"/>
      <c r="AP331" s="71"/>
      <c r="AR331" s="4" t="str">
        <f>IFERROR(VLOOKUP(Table3[[#This Row],[Station '#]], $AU$3:$AV$147,2,FALSE),"")</f>
        <v/>
      </c>
    </row>
    <row r="332" spans="1:44" ht="15.75" hidden="1" customHeight="1" x14ac:dyDescent="0.3">
      <c r="A332" s="70" t="s">
        <v>210</v>
      </c>
      <c r="B332" s="2" t="s">
        <v>211</v>
      </c>
      <c r="C332" s="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>
        <v>1600</v>
      </c>
      <c r="Q332" s="2">
        <v>2100</v>
      </c>
      <c r="R332" s="1">
        <v>1500</v>
      </c>
      <c r="S332" s="1" t="s">
        <v>7</v>
      </c>
      <c r="T332" s="1">
        <v>2900</v>
      </c>
      <c r="U332" s="1">
        <v>2900</v>
      </c>
      <c r="V332" s="1">
        <v>3200</v>
      </c>
      <c r="W332" s="1"/>
      <c r="X332" s="1"/>
      <c r="Y332" s="1"/>
      <c r="Z332" s="1"/>
      <c r="AA332" s="1"/>
      <c r="AB332" s="1"/>
      <c r="AC332" s="1"/>
      <c r="AD332" s="1"/>
      <c r="AE332" s="1" t="s">
        <v>9</v>
      </c>
      <c r="AF332" s="1" t="s">
        <v>9</v>
      </c>
      <c r="AG332" s="1"/>
      <c r="AH332" s="1"/>
      <c r="AI332" s="1"/>
      <c r="AJ332" s="1"/>
      <c r="AK332" s="1"/>
      <c r="AL332" s="1"/>
      <c r="AM332" s="1"/>
      <c r="AN332" s="1"/>
      <c r="AO332" s="71"/>
      <c r="AP332" s="71"/>
      <c r="AR332" s="4" t="str">
        <f>IFERROR(VLOOKUP(Table3[[#This Row],[Station '#]], $AU$3:$AV$147,2,FALSE),"")</f>
        <v/>
      </c>
    </row>
    <row r="333" spans="1:44" ht="16.5" hidden="1" customHeight="1" x14ac:dyDescent="0.3">
      <c r="A333" s="70"/>
      <c r="B333" s="2"/>
      <c r="C333" s="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1"/>
      <c r="S333" s="1" t="s">
        <v>7</v>
      </c>
      <c r="T333" s="1" t="s">
        <v>9</v>
      </c>
      <c r="U333" s="1" t="s">
        <v>7</v>
      </c>
      <c r="V333" s="1" t="s">
        <v>9</v>
      </c>
      <c r="W333" s="1"/>
      <c r="X333" s="1"/>
      <c r="Y333" s="1"/>
      <c r="Z333" s="1"/>
      <c r="AA333" s="1"/>
      <c r="AB333" s="1"/>
      <c r="AC333" s="1"/>
      <c r="AD333" s="1"/>
      <c r="AE333" s="1" t="s">
        <v>9</v>
      </c>
      <c r="AF333" s="1" t="s">
        <v>9</v>
      </c>
      <c r="AG333" s="1"/>
      <c r="AH333" s="1"/>
      <c r="AI333" s="1"/>
      <c r="AJ333" s="1"/>
      <c r="AK333" s="1"/>
      <c r="AL333" s="1"/>
      <c r="AM333" s="1"/>
      <c r="AN333" s="1"/>
      <c r="AO333" s="71"/>
      <c r="AP333" s="71"/>
      <c r="AR333" s="4" t="str">
        <f>IFERROR(VLOOKUP(Table3[[#This Row],[Station '#]], $AU$3:$AV$147,2,FALSE),"")</f>
        <v/>
      </c>
    </row>
    <row r="334" spans="1:44" ht="16.5" hidden="1" customHeight="1" x14ac:dyDescent="0.3">
      <c r="A334" s="70" t="s">
        <v>212</v>
      </c>
      <c r="B334" s="2" t="s">
        <v>48</v>
      </c>
      <c r="C334" s="1">
        <v>615</v>
      </c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1"/>
      <c r="S334" s="1">
        <v>1200</v>
      </c>
      <c r="T334" s="1">
        <v>1300</v>
      </c>
      <c r="U334" s="1">
        <v>1200</v>
      </c>
      <c r="V334" s="1">
        <v>1400</v>
      </c>
      <c r="W334" s="1">
        <v>1500</v>
      </c>
      <c r="X334" s="1"/>
      <c r="Y334" s="1">
        <v>1200</v>
      </c>
      <c r="Z334" s="1">
        <v>1300</v>
      </c>
      <c r="AA334" s="1">
        <v>1100</v>
      </c>
      <c r="AB334" s="1">
        <v>1000</v>
      </c>
      <c r="AC334" s="1"/>
      <c r="AD334" s="1"/>
      <c r="AE334" s="1" t="s">
        <v>9</v>
      </c>
      <c r="AF334" s="1" t="s">
        <v>9</v>
      </c>
      <c r="AG334" s="1"/>
      <c r="AH334" s="1"/>
      <c r="AI334" s="1"/>
      <c r="AJ334" s="1"/>
      <c r="AK334" s="1"/>
      <c r="AL334" s="1"/>
      <c r="AM334" s="1"/>
      <c r="AN334" s="1"/>
      <c r="AO334" s="71"/>
      <c r="AP334" s="71"/>
      <c r="AR334" s="4" t="str">
        <f>IFERROR(VLOOKUP(Table3[[#This Row],[Station '#]], $AU$3:$AV$147,2,FALSE),"")</f>
        <v/>
      </c>
    </row>
    <row r="335" spans="1:44" x14ac:dyDescent="0.3">
      <c r="A335" s="70"/>
      <c r="B335" s="2"/>
      <c r="C335" s="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1"/>
      <c r="S335" s="1" t="s">
        <v>7</v>
      </c>
      <c r="T335" s="1" t="s">
        <v>9</v>
      </c>
      <c r="U335" s="1" t="s">
        <v>7</v>
      </c>
      <c r="V335" s="1" t="s">
        <v>9</v>
      </c>
      <c r="W335" s="1"/>
      <c r="X335" s="1"/>
      <c r="Y335" s="1"/>
      <c r="Z335" s="1"/>
      <c r="AA335" s="1"/>
      <c r="AB335" s="1"/>
      <c r="AC335" s="1"/>
      <c r="AD335" s="1"/>
      <c r="AE335" s="1" t="s">
        <v>9</v>
      </c>
      <c r="AF335" s="1" t="s">
        <v>9</v>
      </c>
      <c r="AG335" s="1"/>
      <c r="AH335" s="1"/>
      <c r="AI335" s="1"/>
      <c r="AJ335" s="1"/>
      <c r="AK335" s="1"/>
      <c r="AL335" s="1"/>
      <c r="AM335" s="1"/>
      <c r="AN335" s="1"/>
      <c r="AO335" s="71"/>
      <c r="AP335" s="71"/>
      <c r="AR335" s="4" t="str">
        <f>IFERROR(VLOOKUP(Table3[[#This Row],[Station '#]], $AU$3:$AV$147,2,FALSE),"")</f>
        <v/>
      </c>
    </row>
    <row r="336" spans="1:44" x14ac:dyDescent="0.3">
      <c r="A336" s="70" t="s">
        <v>213</v>
      </c>
      <c r="B336" s="2" t="s">
        <v>48</v>
      </c>
      <c r="C336" s="1">
        <v>316</v>
      </c>
      <c r="D336" s="2"/>
      <c r="E336" s="2"/>
      <c r="F336" s="2"/>
      <c r="G336" s="2"/>
      <c r="H336" s="2"/>
      <c r="I336" s="2">
        <v>6900</v>
      </c>
      <c r="J336" s="2">
        <v>7000</v>
      </c>
      <c r="K336" s="2">
        <v>8000</v>
      </c>
      <c r="L336" s="2">
        <v>8900</v>
      </c>
      <c r="M336" s="2">
        <v>8000</v>
      </c>
      <c r="N336" s="2">
        <v>7600</v>
      </c>
      <c r="O336" s="2">
        <v>6700</v>
      </c>
      <c r="P336" s="2">
        <v>6200</v>
      </c>
      <c r="Q336" s="2">
        <v>6100</v>
      </c>
      <c r="R336" s="1">
        <v>5600</v>
      </c>
      <c r="S336" s="1">
        <v>5400</v>
      </c>
      <c r="T336" s="1">
        <v>6000</v>
      </c>
      <c r="U336" s="1">
        <v>5700</v>
      </c>
      <c r="V336" s="1">
        <v>6200</v>
      </c>
      <c r="W336" s="1">
        <v>7300</v>
      </c>
      <c r="X336" s="1">
        <v>7300</v>
      </c>
      <c r="Y336" s="1">
        <v>7000</v>
      </c>
      <c r="Z336" s="1">
        <v>6500</v>
      </c>
      <c r="AA336" s="1">
        <v>6100</v>
      </c>
      <c r="AB336" s="1">
        <v>6900</v>
      </c>
      <c r="AC336" s="1"/>
      <c r="AD336" s="1">
        <v>7400</v>
      </c>
      <c r="AE336" s="1" t="s">
        <v>9</v>
      </c>
      <c r="AF336" s="1">
        <v>6300</v>
      </c>
      <c r="AG336" s="1"/>
      <c r="AH336" s="1">
        <v>7600</v>
      </c>
      <c r="AI336" s="1"/>
      <c r="AJ336" s="1">
        <v>8000</v>
      </c>
      <c r="AK336" s="1"/>
      <c r="AL336" s="1">
        <v>9500</v>
      </c>
      <c r="AM336" s="1"/>
      <c r="AN336" s="1"/>
      <c r="AO336" s="71"/>
      <c r="AP336" s="71"/>
      <c r="AR336" s="4" t="str">
        <f>IFERROR(VLOOKUP(Table3[[#This Row],[Station '#]], $AU$3:$AV$147,2,FALSE),"")</f>
        <v/>
      </c>
    </row>
    <row r="337" spans="1:44" x14ac:dyDescent="0.3">
      <c r="A337" s="70" t="s">
        <v>213</v>
      </c>
      <c r="B337" s="2" t="s">
        <v>214</v>
      </c>
      <c r="C337" s="1">
        <v>315</v>
      </c>
      <c r="D337" s="2"/>
      <c r="E337" s="2"/>
      <c r="F337" s="2"/>
      <c r="G337" s="2"/>
      <c r="H337" s="2"/>
      <c r="I337" s="2">
        <v>5300</v>
      </c>
      <c r="J337" s="2">
        <v>5200</v>
      </c>
      <c r="K337" s="2">
        <v>5700</v>
      </c>
      <c r="L337" s="2">
        <v>5700</v>
      </c>
      <c r="M337" s="2">
        <v>5500</v>
      </c>
      <c r="N337" s="2">
        <v>5500</v>
      </c>
      <c r="O337" s="2">
        <v>5200</v>
      </c>
      <c r="P337" s="2">
        <v>5200</v>
      </c>
      <c r="Q337" s="2">
        <v>5200</v>
      </c>
      <c r="R337" s="1">
        <v>5200</v>
      </c>
      <c r="S337" s="1">
        <v>5600</v>
      </c>
      <c r="T337" s="1">
        <v>5500</v>
      </c>
      <c r="U337" s="1">
        <v>5500</v>
      </c>
      <c r="V337" s="1">
        <v>6000</v>
      </c>
      <c r="W337" s="1">
        <v>7000</v>
      </c>
      <c r="X337" s="1">
        <v>6500</v>
      </c>
      <c r="Y337" s="1">
        <v>6800</v>
      </c>
      <c r="Z337" s="1">
        <v>5700</v>
      </c>
      <c r="AA337" s="1">
        <v>5300</v>
      </c>
      <c r="AB337" s="1">
        <v>4400</v>
      </c>
      <c r="AC337" s="1"/>
      <c r="AD337" s="1">
        <v>6200</v>
      </c>
      <c r="AE337" s="1" t="s">
        <v>9</v>
      </c>
      <c r="AF337" s="1">
        <v>5100</v>
      </c>
      <c r="AG337" s="1"/>
      <c r="AH337" s="1">
        <v>6900</v>
      </c>
      <c r="AI337" s="1"/>
      <c r="AJ337" s="1">
        <v>7400</v>
      </c>
      <c r="AK337" s="1"/>
      <c r="AL337" s="77"/>
      <c r="AM337" s="1"/>
      <c r="AN337" s="1"/>
      <c r="AO337" s="71"/>
      <c r="AP337" s="71"/>
      <c r="AR337" s="4" t="str">
        <f>IFERROR(VLOOKUP(Table3[[#This Row],[Station '#]], $AU$3:$AV$147,2,FALSE),"")</f>
        <v/>
      </c>
    </row>
    <row r="338" spans="1:44" x14ac:dyDescent="0.3">
      <c r="A338" s="70"/>
      <c r="B338" s="2"/>
      <c r="C338" s="1"/>
      <c r="D338" s="2"/>
      <c r="E338" s="2"/>
      <c r="F338" s="2"/>
      <c r="G338" s="2"/>
      <c r="H338" s="2"/>
      <c r="I338" s="2" t="s">
        <v>9</v>
      </c>
      <c r="J338" s="2" t="s">
        <v>9</v>
      </c>
      <c r="K338" s="2" t="s">
        <v>9</v>
      </c>
      <c r="L338" s="2"/>
      <c r="M338" s="2"/>
      <c r="N338" s="2"/>
      <c r="O338" s="2"/>
      <c r="P338" s="2"/>
      <c r="Q338" s="2"/>
      <c r="R338" s="1"/>
      <c r="S338" s="1" t="s">
        <v>7</v>
      </c>
      <c r="T338" s="1" t="s">
        <v>9</v>
      </c>
      <c r="U338" s="1" t="s">
        <v>7</v>
      </c>
      <c r="V338" s="1" t="s">
        <v>9</v>
      </c>
      <c r="W338" s="1"/>
      <c r="X338" s="1"/>
      <c r="Y338" s="1"/>
      <c r="Z338" s="1"/>
      <c r="AA338" s="1"/>
      <c r="AB338" s="1"/>
      <c r="AC338" s="1"/>
      <c r="AD338" s="1"/>
      <c r="AE338" s="1" t="s">
        <v>9</v>
      </c>
      <c r="AF338" s="1" t="s">
        <v>9</v>
      </c>
      <c r="AG338" s="1"/>
      <c r="AH338" s="1"/>
      <c r="AI338" s="1"/>
      <c r="AJ338" s="1"/>
      <c r="AK338" s="1"/>
      <c r="AL338" s="1"/>
      <c r="AM338" s="1"/>
      <c r="AN338" s="1"/>
      <c r="AO338" s="71"/>
      <c r="AP338" s="71"/>
      <c r="AR338" s="4" t="str">
        <f>IFERROR(VLOOKUP(Table3[[#This Row],[Station '#]], $AU$3:$AV$147,2,FALSE),"")</f>
        <v/>
      </c>
    </row>
    <row r="339" spans="1:44" x14ac:dyDescent="0.3">
      <c r="A339" s="70" t="s">
        <v>215</v>
      </c>
      <c r="B339" s="2" t="s">
        <v>18</v>
      </c>
      <c r="C339" s="1">
        <v>317</v>
      </c>
      <c r="D339" s="2"/>
      <c r="E339" s="2"/>
      <c r="F339" s="2"/>
      <c r="G339" s="2"/>
      <c r="H339" s="2"/>
      <c r="I339" s="2">
        <v>8000</v>
      </c>
      <c r="J339" s="2">
        <v>9200</v>
      </c>
      <c r="K339" s="2">
        <v>10200</v>
      </c>
      <c r="L339" s="2">
        <v>9100</v>
      </c>
      <c r="M339" s="2">
        <v>9200</v>
      </c>
      <c r="N339" s="2">
        <v>8200</v>
      </c>
      <c r="O339" s="2">
        <v>8600</v>
      </c>
      <c r="P339" s="2">
        <v>9100</v>
      </c>
      <c r="Q339" s="2">
        <v>9700</v>
      </c>
      <c r="R339" s="1">
        <v>9700</v>
      </c>
      <c r="S339" s="1">
        <v>9000</v>
      </c>
      <c r="T339" s="1">
        <v>10200</v>
      </c>
      <c r="U339" s="1">
        <v>11600</v>
      </c>
      <c r="V339" s="1">
        <v>12400</v>
      </c>
      <c r="W339" s="1">
        <v>12900</v>
      </c>
      <c r="X339" s="1">
        <v>14200</v>
      </c>
      <c r="Y339" s="1">
        <v>14000</v>
      </c>
      <c r="Z339" s="1">
        <v>13600</v>
      </c>
      <c r="AA339" s="1">
        <v>10500</v>
      </c>
      <c r="AB339" s="1">
        <v>8800</v>
      </c>
      <c r="AC339" s="1">
        <v>11000</v>
      </c>
      <c r="AD339" s="1"/>
      <c r="AE339" s="1" t="s">
        <v>9</v>
      </c>
      <c r="AF339" s="1">
        <v>11400</v>
      </c>
      <c r="AG339" s="1"/>
      <c r="AH339" s="1"/>
      <c r="AI339" s="1">
        <v>7300</v>
      </c>
      <c r="AJ339" s="1"/>
      <c r="AK339" s="1">
        <f>VLOOKUP(C339,[1]DataDownloadReport_02082019!$A$2:$E$123,5,FALSE)</f>
        <v>7400</v>
      </c>
      <c r="AL339" s="1"/>
      <c r="AM339" s="1">
        <v>6900</v>
      </c>
      <c r="AN339" s="1"/>
      <c r="AO339" s="71">
        <v>8200</v>
      </c>
      <c r="AP339" s="71"/>
      <c r="AR339" s="4">
        <f>IFERROR(VLOOKUP(Table3[[#This Row],[Station '#]], $AU$3:$AV$147,2,FALSE),"")</f>
        <v>8200</v>
      </c>
    </row>
    <row r="340" spans="1:44" ht="15.75" customHeight="1" x14ac:dyDescent="0.3">
      <c r="A340" s="70" t="s">
        <v>215</v>
      </c>
      <c r="B340" s="2" t="s">
        <v>216</v>
      </c>
      <c r="C340" s="1">
        <v>506</v>
      </c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>
        <v>2200</v>
      </c>
      <c r="Q340" s="2">
        <v>2700</v>
      </c>
      <c r="R340" s="1">
        <v>2700</v>
      </c>
      <c r="S340" s="1">
        <v>2100</v>
      </c>
      <c r="T340" s="1">
        <v>3100</v>
      </c>
      <c r="U340" s="1">
        <v>3300</v>
      </c>
      <c r="V340" s="1">
        <v>4100</v>
      </c>
      <c r="W340" s="1">
        <v>4500</v>
      </c>
      <c r="X340" s="1">
        <v>4400</v>
      </c>
      <c r="Y340" s="1">
        <v>5200</v>
      </c>
      <c r="Z340" s="1">
        <v>4600</v>
      </c>
      <c r="AA340" s="1">
        <v>5300</v>
      </c>
      <c r="AB340" s="1">
        <v>4700</v>
      </c>
      <c r="AC340" s="1">
        <v>4300</v>
      </c>
      <c r="AD340" s="1"/>
      <c r="AE340" s="1" t="s">
        <v>9</v>
      </c>
      <c r="AF340" s="1" t="s">
        <v>9</v>
      </c>
      <c r="AG340" s="1"/>
      <c r="AH340" s="1"/>
      <c r="AI340" s="1">
        <v>6500</v>
      </c>
      <c r="AJ340" s="1"/>
      <c r="AK340" s="1">
        <f>VLOOKUP(C340,[1]DataDownloadReport_02082019!$A$2:$E$123,5,FALSE)</f>
        <v>6200</v>
      </c>
      <c r="AL340" s="1"/>
      <c r="AM340" s="1">
        <v>6200</v>
      </c>
      <c r="AN340" s="1"/>
      <c r="AO340" s="71">
        <v>7200</v>
      </c>
      <c r="AP340" s="71"/>
      <c r="AR340" s="4">
        <f>IFERROR(VLOOKUP(Table3[[#This Row],[Station '#]], $AU$3:$AV$147,2,FALSE),"")</f>
        <v>7200</v>
      </c>
    </row>
    <row r="341" spans="1:44" x14ac:dyDescent="0.3">
      <c r="A341" s="70"/>
      <c r="B341" s="2"/>
      <c r="C341" s="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1"/>
      <c r="S341" s="1"/>
      <c r="T341" s="1"/>
      <c r="U341" s="1"/>
      <c r="V341" s="1"/>
      <c r="W341" s="1"/>
      <c r="X341" s="1"/>
      <c r="Y341" s="1"/>
      <c r="Z341" s="1"/>
      <c r="AA341" s="1"/>
      <c r="AB341" s="1"/>
      <c r="AC341" s="1"/>
      <c r="AD341" s="1"/>
      <c r="AE341" s="1" t="s">
        <v>9</v>
      </c>
      <c r="AF341" s="1" t="s">
        <v>9</v>
      </c>
      <c r="AG341" s="1"/>
      <c r="AH341" s="1"/>
      <c r="AI341" s="1"/>
      <c r="AJ341" s="1"/>
      <c r="AK341" s="1"/>
      <c r="AL341" s="1"/>
      <c r="AM341" s="1"/>
      <c r="AN341" s="1"/>
      <c r="AO341" s="71"/>
      <c r="AP341" s="71"/>
      <c r="AR341" s="4" t="str">
        <f>IFERROR(VLOOKUP(Table3[[#This Row],[Station '#]], $AU$3:$AV$147,2,FALSE),"")</f>
        <v/>
      </c>
    </row>
    <row r="342" spans="1:44" ht="16.5" hidden="1" customHeight="1" x14ac:dyDescent="0.3">
      <c r="A342" s="70" t="s">
        <v>219</v>
      </c>
      <c r="B342" s="2" t="s">
        <v>46</v>
      </c>
      <c r="C342" s="1">
        <v>318</v>
      </c>
      <c r="D342" s="2"/>
      <c r="E342" s="2"/>
      <c r="F342" s="2"/>
      <c r="G342" s="2"/>
      <c r="H342" s="2"/>
      <c r="I342" s="2">
        <v>2800</v>
      </c>
      <c r="J342" s="2">
        <v>2600</v>
      </c>
      <c r="K342" s="2">
        <v>2800</v>
      </c>
      <c r="L342" s="2">
        <v>3000</v>
      </c>
      <c r="M342" s="2">
        <v>550</v>
      </c>
      <c r="N342" s="2">
        <v>2900</v>
      </c>
      <c r="O342" s="2">
        <v>2800</v>
      </c>
      <c r="P342" s="2">
        <v>3100</v>
      </c>
      <c r="Q342" s="2">
        <v>3200</v>
      </c>
      <c r="R342" s="1">
        <v>3400</v>
      </c>
      <c r="S342" s="1">
        <v>2300</v>
      </c>
      <c r="T342" s="1">
        <v>3000</v>
      </c>
      <c r="U342" s="1">
        <v>3500</v>
      </c>
      <c r="V342" s="1">
        <v>3900</v>
      </c>
      <c r="W342" s="1">
        <v>3400</v>
      </c>
      <c r="X342" s="1">
        <v>4700</v>
      </c>
      <c r="Y342" s="1">
        <v>3600</v>
      </c>
      <c r="Z342" s="1">
        <v>3800</v>
      </c>
      <c r="AA342" s="1">
        <v>3100</v>
      </c>
      <c r="AB342" s="1">
        <v>1800</v>
      </c>
      <c r="AC342" s="1">
        <v>1800</v>
      </c>
      <c r="AD342" s="1"/>
      <c r="AE342" s="1" t="s">
        <v>9</v>
      </c>
      <c r="AF342" s="1" t="s">
        <v>9</v>
      </c>
      <c r="AG342" s="1"/>
      <c r="AH342" s="1"/>
      <c r="AI342" s="1"/>
      <c r="AJ342" s="1"/>
      <c r="AK342" s="1"/>
      <c r="AL342" s="1"/>
      <c r="AM342" s="1"/>
      <c r="AN342" s="1"/>
      <c r="AO342" s="71"/>
      <c r="AP342" s="71"/>
      <c r="AR342" s="4" t="str">
        <f>IFERROR(VLOOKUP(Table3[[#This Row],[Station '#]], $AU$3:$AV$147,2,FALSE),"")</f>
        <v/>
      </c>
    </row>
    <row r="343" spans="1:44" ht="16.5" hidden="1" customHeight="1" x14ac:dyDescent="0.3">
      <c r="A343" s="70"/>
      <c r="B343" s="2"/>
      <c r="C343" s="1"/>
      <c r="D343" s="2"/>
      <c r="E343" s="2"/>
      <c r="F343" s="2"/>
      <c r="G343" s="2"/>
      <c r="H343" s="2"/>
      <c r="I343" s="2" t="s">
        <v>9</v>
      </c>
      <c r="J343" s="2" t="s">
        <v>9</v>
      </c>
      <c r="K343" s="2" t="s">
        <v>9</v>
      </c>
      <c r="L343" s="2"/>
      <c r="M343" s="2"/>
      <c r="N343" s="2"/>
      <c r="O343" s="2"/>
      <c r="P343" s="2"/>
      <c r="Q343" s="2"/>
      <c r="R343" s="1"/>
      <c r="S343" s="1" t="s">
        <v>7</v>
      </c>
      <c r="T343" s="1" t="s">
        <v>9</v>
      </c>
      <c r="U343" s="1" t="s">
        <v>7</v>
      </c>
      <c r="V343" s="1" t="s">
        <v>9</v>
      </c>
      <c r="W343" s="1"/>
      <c r="X343" s="1"/>
      <c r="Y343" s="1"/>
      <c r="Z343" s="1"/>
      <c r="AA343" s="1"/>
      <c r="AB343" s="1"/>
      <c r="AC343" s="1"/>
      <c r="AD343" s="1"/>
      <c r="AE343" s="1" t="s">
        <v>9</v>
      </c>
      <c r="AF343" s="1" t="s">
        <v>9</v>
      </c>
      <c r="AG343" s="1"/>
      <c r="AH343" s="1"/>
      <c r="AI343" s="1"/>
      <c r="AJ343" s="1"/>
      <c r="AK343" s="1"/>
      <c r="AL343" s="1"/>
      <c r="AM343" s="1"/>
      <c r="AN343" s="1"/>
      <c r="AO343" s="71"/>
      <c r="AP343" s="71"/>
      <c r="AR343" s="4" t="str">
        <f>IFERROR(VLOOKUP(Table3[[#This Row],[Station '#]], $AU$3:$AV$147,2,FALSE),"")</f>
        <v/>
      </c>
    </row>
    <row r="344" spans="1:44" ht="16.5" hidden="1" customHeight="1" x14ac:dyDescent="0.3">
      <c r="A344" s="70" t="s">
        <v>220</v>
      </c>
      <c r="B344" s="2" t="s">
        <v>221</v>
      </c>
      <c r="C344" s="1">
        <v>633</v>
      </c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1"/>
      <c r="S344" s="1"/>
      <c r="T344" s="1"/>
      <c r="U344" s="1"/>
      <c r="V344" s="1">
        <v>3200</v>
      </c>
      <c r="W344" s="1">
        <v>4100</v>
      </c>
      <c r="X344" s="1">
        <v>3800</v>
      </c>
      <c r="Y344" s="1">
        <v>4800</v>
      </c>
      <c r="Z344" s="1">
        <v>3500</v>
      </c>
      <c r="AA344" s="1">
        <v>3300</v>
      </c>
      <c r="AB344" s="1">
        <v>2400</v>
      </c>
      <c r="AC344" s="1"/>
      <c r="AD344" s="1"/>
      <c r="AE344" s="1" t="s">
        <v>9</v>
      </c>
      <c r="AF344" s="1" t="s">
        <v>9</v>
      </c>
      <c r="AG344" s="1"/>
      <c r="AH344" s="1"/>
      <c r="AI344" s="1"/>
      <c r="AJ344" s="1"/>
      <c r="AK344" s="1"/>
      <c r="AL344" s="1"/>
      <c r="AM344" s="1"/>
      <c r="AN344" s="1"/>
      <c r="AO344" s="71"/>
      <c r="AP344" s="71"/>
      <c r="AR344" s="4" t="str">
        <f>IFERROR(VLOOKUP(Table3[[#This Row],[Station '#]], $AU$3:$AV$147,2,FALSE),"")</f>
        <v/>
      </c>
    </row>
    <row r="345" spans="1:44" ht="16.5" hidden="1" customHeight="1" x14ac:dyDescent="0.3">
      <c r="A345" s="70"/>
      <c r="B345" s="2"/>
      <c r="C345" s="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1"/>
      <c r="S345" s="1"/>
      <c r="T345" s="1"/>
      <c r="U345" s="1"/>
      <c r="V345" s="1" t="s">
        <v>9</v>
      </c>
      <c r="W345" s="1"/>
      <c r="X345" s="1"/>
      <c r="Y345" s="1"/>
      <c r="Z345" s="1"/>
      <c r="AA345" s="1"/>
      <c r="AB345" s="1"/>
      <c r="AC345" s="1"/>
      <c r="AD345" s="1"/>
      <c r="AE345" s="1" t="s">
        <v>9</v>
      </c>
      <c r="AF345" s="1" t="s">
        <v>9</v>
      </c>
      <c r="AG345" s="1"/>
      <c r="AH345" s="1"/>
      <c r="AI345" s="1"/>
      <c r="AJ345" s="1"/>
      <c r="AK345" s="1"/>
      <c r="AL345" s="1"/>
      <c r="AM345" s="1"/>
      <c r="AN345" s="1"/>
      <c r="AO345" s="71"/>
      <c r="AP345" s="71"/>
      <c r="AR345" s="4" t="str">
        <f>IFERROR(VLOOKUP(Table3[[#This Row],[Station '#]], $AU$3:$AV$147,2,FALSE),"")</f>
        <v/>
      </c>
    </row>
    <row r="346" spans="1:44" x14ac:dyDescent="0.3">
      <c r="A346" s="70" t="s">
        <v>222</v>
      </c>
      <c r="B346" s="2" t="s">
        <v>223</v>
      </c>
      <c r="C346" s="1">
        <v>320</v>
      </c>
      <c r="D346" s="2">
        <v>13400</v>
      </c>
      <c r="E346" s="2">
        <v>18300</v>
      </c>
      <c r="F346" s="2">
        <v>15100</v>
      </c>
      <c r="G346" s="2">
        <v>19100</v>
      </c>
      <c r="H346" s="2">
        <v>16600</v>
      </c>
      <c r="I346" s="2">
        <v>17500</v>
      </c>
      <c r="J346" s="2">
        <v>17600</v>
      </c>
      <c r="K346" s="2">
        <v>18500</v>
      </c>
      <c r="L346" s="2">
        <v>18300</v>
      </c>
      <c r="M346" s="2">
        <v>17900</v>
      </c>
      <c r="N346" s="2">
        <v>17900</v>
      </c>
      <c r="O346" s="2">
        <v>16700</v>
      </c>
      <c r="P346" s="2">
        <v>17500</v>
      </c>
      <c r="Q346" s="2">
        <v>17900</v>
      </c>
      <c r="R346" s="1">
        <v>18000</v>
      </c>
      <c r="S346" s="1">
        <v>17600</v>
      </c>
      <c r="T346" s="1">
        <v>19300</v>
      </c>
      <c r="U346" s="1">
        <v>18300</v>
      </c>
      <c r="V346" s="1">
        <v>11300</v>
      </c>
      <c r="W346" s="1"/>
      <c r="X346" s="1"/>
      <c r="Y346" s="1"/>
      <c r="Z346" s="1"/>
      <c r="AA346" s="1"/>
      <c r="AB346" s="1">
        <v>15300</v>
      </c>
      <c r="AC346" s="1">
        <v>15100</v>
      </c>
      <c r="AD346" s="1">
        <v>15800</v>
      </c>
      <c r="AE346" s="1" t="s">
        <v>9</v>
      </c>
      <c r="AF346" s="1">
        <v>16300</v>
      </c>
      <c r="AG346" s="1">
        <v>23100</v>
      </c>
      <c r="AH346" s="1"/>
      <c r="AI346" s="1"/>
      <c r="AJ346" s="1"/>
      <c r="AK346" s="1"/>
      <c r="AL346" s="1"/>
      <c r="AM346" s="1"/>
      <c r="AN346" s="1"/>
      <c r="AO346" s="71"/>
      <c r="AP346" s="71"/>
      <c r="AR346" s="4" t="str">
        <f>IFERROR(VLOOKUP(Table3[[#This Row],[Station '#]], $AU$3:$AV$147,2,FALSE),"")</f>
        <v/>
      </c>
    </row>
    <row r="347" spans="1:44" x14ac:dyDescent="0.3">
      <c r="A347" s="70" t="s">
        <v>222</v>
      </c>
      <c r="B347" s="2" t="s">
        <v>439</v>
      </c>
      <c r="C347" s="72">
        <v>120</v>
      </c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1"/>
      <c r="S347" s="1"/>
      <c r="T347" s="1"/>
      <c r="U347" s="1"/>
      <c r="V347" s="1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>
        <v>17900</v>
      </c>
      <c r="AI347" s="1">
        <v>20600</v>
      </c>
      <c r="AJ347" s="1">
        <v>18400</v>
      </c>
      <c r="AK347" s="1">
        <f>VLOOKUP(C347,[1]DataDownloadReport_02082019!$A$2:$E$123,5,FALSE)</f>
        <v>18000</v>
      </c>
      <c r="AL347" s="1">
        <v>18200</v>
      </c>
      <c r="AM347" s="1">
        <v>16400</v>
      </c>
      <c r="AN347" s="1">
        <v>19400</v>
      </c>
      <c r="AO347" s="71">
        <v>19600</v>
      </c>
      <c r="AP347" s="71"/>
      <c r="AR347" s="4">
        <f>IFERROR(VLOOKUP(Table3[[#This Row],[Station '#]], $AU$3:$AV$147,2,FALSE),"")</f>
        <v>19600</v>
      </c>
    </row>
    <row r="348" spans="1:44" ht="16.5" hidden="1" customHeight="1" x14ac:dyDescent="0.3">
      <c r="A348" s="70" t="s">
        <v>222</v>
      </c>
      <c r="B348" s="2" t="s">
        <v>224</v>
      </c>
      <c r="C348" s="1">
        <v>323</v>
      </c>
      <c r="D348" s="2">
        <v>14500</v>
      </c>
      <c r="E348" s="2">
        <v>15300</v>
      </c>
      <c r="F348" s="2">
        <v>14400</v>
      </c>
      <c r="G348" s="2">
        <v>16200</v>
      </c>
      <c r="H348" s="2">
        <v>21600</v>
      </c>
      <c r="I348" s="2">
        <v>19900</v>
      </c>
      <c r="J348" s="2">
        <v>21000</v>
      </c>
      <c r="K348" s="2">
        <v>19500</v>
      </c>
      <c r="L348" s="2">
        <v>19600</v>
      </c>
      <c r="M348" s="2">
        <v>19800</v>
      </c>
      <c r="N348" s="2">
        <v>19700</v>
      </c>
      <c r="O348" s="2">
        <v>19600</v>
      </c>
      <c r="P348" s="2">
        <v>20500</v>
      </c>
      <c r="Q348" s="2">
        <v>20200</v>
      </c>
      <c r="R348" s="1">
        <v>20600</v>
      </c>
      <c r="S348" s="1">
        <v>21200</v>
      </c>
      <c r="T348" s="1">
        <v>22100</v>
      </c>
      <c r="U348" s="1">
        <v>22200</v>
      </c>
      <c r="V348" s="1">
        <v>18800</v>
      </c>
      <c r="W348" s="1">
        <v>19800</v>
      </c>
      <c r="X348" s="1">
        <v>19800</v>
      </c>
      <c r="Y348" s="1">
        <v>17000</v>
      </c>
      <c r="Z348" s="1">
        <v>19700</v>
      </c>
      <c r="AA348" s="1">
        <v>19000</v>
      </c>
      <c r="AB348" s="1">
        <v>18600</v>
      </c>
      <c r="AC348" s="1">
        <v>16100</v>
      </c>
      <c r="AD348" s="1"/>
      <c r="AE348" s="1" t="s">
        <v>9</v>
      </c>
      <c r="AF348" s="1" t="s">
        <v>9</v>
      </c>
      <c r="AG348" s="1"/>
      <c r="AH348" s="1"/>
      <c r="AI348" s="1"/>
      <c r="AJ348" s="1"/>
      <c r="AK348" s="1"/>
      <c r="AL348" s="1"/>
      <c r="AM348" s="1"/>
      <c r="AN348" s="1"/>
      <c r="AO348" s="71"/>
      <c r="AP348" s="71"/>
      <c r="AR348" s="4" t="str">
        <f>IFERROR(VLOOKUP(Table3[[#This Row],[Station '#]], $AU$3:$AV$147,2,FALSE),"")</f>
        <v/>
      </c>
    </row>
    <row r="349" spans="1:44" ht="16.5" hidden="1" customHeight="1" x14ac:dyDescent="0.3">
      <c r="A349" s="70" t="s">
        <v>222</v>
      </c>
      <c r="B349" s="2" t="s">
        <v>225</v>
      </c>
      <c r="C349" s="1">
        <v>329</v>
      </c>
      <c r="D349" s="2">
        <v>6000</v>
      </c>
      <c r="E349" s="2">
        <v>10500</v>
      </c>
      <c r="F349" s="2">
        <v>8500</v>
      </c>
      <c r="G349" s="2">
        <v>16000</v>
      </c>
      <c r="H349" s="2">
        <v>9600</v>
      </c>
      <c r="I349" s="2">
        <v>9200</v>
      </c>
      <c r="J349" s="2">
        <v>9600</v>
      </c>
      <c r="K349" s="2">
        <v>8900</v>
      </c>
      <c r="L349" s="2">
        <v>9700</v>
      </c>
      <c r="M349" s="2">
        <v>9400</v>
      </c>
      <c r="N349" s="2">
        <v>9300</v>
      </c>
      <c r="O349" s="2">
        <v>8900</v>
      </c>
      <c r="P349" s="2">
        <v>9700</v>
      </c>
      <c r="Q349" s="2">
        <v>10300</v>
      </c>
      <c r="R349" s="1">
        <v>9700</v>
      </c>
      <c r="S349" s="1">
        <v>9900</v>
      </c>
      <c r="T349" s="1">
        <v>10700</v>
      </c>
      <c r="U349" s="1">
        <v>10700</v>
      </c>
      <c r="V349" s="1">
        <v>10800</v>
      </c>
      <c r="W349" s="1">
        <v>10800</v>
      </c>
      <c r="X349" s="1">
        <v>11300</v>
      </c>
      <c r="Y349" s="1">
        <v>10400</v>
      </c>
      <c r="Z349" s="1"/>
      <c r="AA349" s="1">
        <v>10500</v>
      </c>
      <c r="AB349" s="1">
        <v>9600</v>
      </c>
      <c r="AC349" s="1">
        <v>9400</v>
      </c>
      <c r="AD349" s="1"/>
      <c r="AE349" s="1" t="s">
        <v>9</v>
      </c>
      <c r="AF349" s="1" t="s">
        <v>9</v>
      </c>
      <c r="AG349" s="1"/>
      <c r="AH349" s="1"/>
      <c r="AI349" s="1"/>
      <c r="AJ349" s="1"/>
      <c r="AK349" s="1"/>
      <c r="AL349" s="1"/>
      <c r="AM349" s="1"/>
      <c r="AN349" s="1"/>
      <c r="AO349" s="71"/>
      <c r="AP349" s="71"/>
      <c r="AR349" s="4" t="str">
        <f>IFERROR(VLOOKUP(Table3[[#This Row],[Station '#]], $AU$3:$AV$147,2,FALSE),"")</f>
        <v/>
      </c>
    </row>
    <row r="350" spans="1:44" x14ac:dyDescent="0.3">
      <c r="A350" s="70" t="s">
        <v>222</v>
      </c>
      <c r="B350" s="2" t="s">
        <v>226</v>
      </c>
      <c r="C350" s="72">
        <v>38</v>
      </c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>
        <v>15300</v>
      </c>
      <c r="O350" s="2">
        <v>15000</v>
      </c>
      <c r="P350" s="2">
        <v>15800</v>
      </c>
      <c r="Q350" s="2">
        <v>15600</v>
      </c>
      <c r="R350" s="1">
        <v>15000</v>
      </c>
      <c r="S350" s="1">
        <v>15300</v>
      </c>
      <c r="T350" s="1">
        <v>16400</v>
      </c>
      <c r="U350" s="1">
        <v>16500</v>
      </c>
      <c r="V350" s="1">
        <v>15600</v>
      </c>
      <c r="W350" s="1">
        <v>14900</v>
      </c>
      <c r="X350" s="1">
        <v>19800</v>
      </c>
      <c r="Y350" s="1">
        <v>20600</v>
      </c>
      <c r="Z350" s="1">
        <v>21700</v>
      </c>
      <c r="AA350" s="1">
        <v>14600</v>
      </c>
      <c r="AB350" s="1">
        <v>15100</v>
      </c>
      <c r="AC350" s="1">
        <v>15000</v>
      </c>
      <c r="AD350" s="1">
        <v>15200</v>
      </c>
      <c r="AE350" s="1">
        <v>15600</v>
      </c>
      <c r="AF350" s="1">
        <v>15500</v>
      </c>
      <c r="AG350" s="1">
        <v>15800</v>
      </c>
      <c r="AH350" s="1">
        <v>16100</v>
      </c>
      <c r="AI350" s="1">
        <v>15600</v>
      </c>
      <c r="AJ350" s="1">
        <v>15700</v>
      </c>
      <c r="AK350" s="1">
        <v>15900</v>
      </c>
      <c r="AL350" s="1">
        <v>15900</v>
      </c>
      <c r="AM350" s="1">
        <v>15300</v>
      </c>
      <c r="AN350" s="1">
        <v>16100</v>
      </c>
      <c r="AO350" s="71">
        <v>14800</v>
      </c>
      <c r="AP350" s="71"/>
      <c r="AR350" s="4">
        <f>IFERROR(VLOOKUP(Table3[[#This Row],[Station '#]], $AU$3:$AV$147,2,FALSE),"")</f>
        <v>14800</v>
      </c>
    </row>
    <row r="351" spans="1:44" x14ac:dyDescent="0.3">
      <c r="A351" s="70"/>
      <c r="B351" s="2"/>
      <c r="C351" s="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1"/>
      <c r="S351" s="1" t="s">
        <v>7</v>
      </c>
      <c r="T351" s="1" t="s">
        <v>9</v>
      </c>
      <c r="U351" s="1" t="s">
        <v>7</v>
      </c>
      <c r="V351" s="1" t="s">
        <v>9</v>
      </c>
      <c r="W351" s="1"/>
      <c r="X351" s="1"/>
      <c r="Y351" s="1"/>
      <c r="Z351" s="1"/>
      <c r="AA351" s="1"/>
      <c r="AB351" s="1"/>
      <c r="AC351" s="1"/>
      <c r="AD351" s="1"/>
      <c r="AE351" s="1" t="s">
        <v>9</v>
      </c>
      <c r="AF351" s="1" t="s">
        <v>9</v>
      </c>
      <c r="AG351" s="1"/>
      <c r="AH351" s="1"/>
      <c r="AI351" s="1"/>
      <c r="AJ351" s="1"/>
      <c r="AK351" s="1"/>
      <c r="AL351" s="1"/>
      <c r="AM351" s="1"/>
      <c r="AN351" s="1"/>
      <c r="AO351" s="71"/>
      <c r="AP351" s="71"/>
      <c r="AR351" s="4" t="str">
        <f>IFERROR(VLOOKUP(Table3[[#This Row],[Station '#]], $AU$3:$AV$147,2,FALSE),"")</f>
        <v/>
      </c>
    </row>
    <row r="352" spans="1:44" ht="16.5" hidden="1" customHeight="1" x14ac:dyDescent="0.3">
      <c r="A352" s="70" t="s">
        <v>432</v>
      </c>
      <c r="B352" s="2" t="s">
        <v>6</v>
      </c>
      <c r="C352" s="1">
        <v>326</v>
      </c>
      <c r="D352" s="2">
        <v>14100</v>
      </c>
      <c r="E352" s="2">
        <v>19500</v>
      </c>
      <c r="F352" s="2">
        <v>22400</v>
      </c>
      <c r="G352" s="2">
        <v>20500</v>
      </c>
      <c r="H352" s="2">
        <v>20400</v>
      </c>
      <c r="I352" s="2">
        <v>18500</v>
      </c>
      <c r="J352" s="2">
        <v>20100</v>
      </c>
      <c r="K352" s="2">
        <v>21600</v>
      </c>
      <c r="L352" s="2">
        <v>19600</v>
      </c>
      <c r="M352" s="2">
        <v>21700</v>
      </c>
      <c r="N352" s="2">
        <v>16100</v>
      </c>
      <c r="O352" s="2">
        <v>18200</v>
      </c>
      <c r="P352" s="2">
        <v>19500</v>
      </c>
      <c r="Q352" s="2">
        <v>18700</v>
      </c>
      <c r="R352" s="1">
        <v>15700</v>
      </c>
      <c r="S352" s="1">
        <v>17800</v>
      </c>
      <c r="T352" s="1">
        <v>21700</v>
      </c>
      <c r="U352" s="1">
        <v>23800</v>
      </c>
      <c r="V352" s="1">
        <v>23900</v>
      </c>
      <c r="W352" s="1">
        <v>23700</v>
      </c>
      <c r="X352" s="1">
        <v>24900</v>
      </c>
      <c r="Y352" s="1">
        <v>24000</v>
      </c>
      <c r="Z352" s="1">
        <v>25300</v>
      </c>
      <c r="AA352" s="1">
        <v>24300</v>
      </c>
      <c r="AB352" s="1">
        <v>23100</v>
      </c>
      <c r="AC352" s="1">
        <v>24100</v>
      </c>
      <c r="AD352" s="1"/>
      <c r="AE352" s="1" t="s">
        <v>9</v>
      </c>
      <c r="AF352" s="1" t="s">
        <v>9</v>
      </c>
      <c r="AG352" s="1"/>
      <c r="AH352" s="1"/>
      <c r="AI352" s="1"/>
      <c r="AJ352" s="1"/>
      <c r="AK352" s="1"/>
      <c r="AL352" s="1"/>
      <c r="AM352" s="1"/>
      <c r="AN352" s="1"/>
      <c r="AO352" s="71"/>
      <c r="AP352" s="71"/>
      <c r="AR352" s="4" t="str">
        <f>IFERROR(VLOOKUP(Table3[[#This Row],[Station '#]], $AU$3:$AV$147,2,FALSE),"")</f>
        <v/>
      </c>
    </row>
    <row r="353" spans="1:44" x14ac:dyDescent="0.3">
      <c r="A353" s="70" t="s">
        <v>432</v>
      </c>
      <c r="B353" s="2" t="s">
        <v>227</v>
      </c>
      <c r="C353" s="72">
        <v>37</v>
      </c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>
        <v>20300</v>
      </c>
      <c r="O353" s="2">
        <v>19500</v>
      </c>
      <c r="P353" s="2">
        <v>20300</v>
      </c>
      <c r="Q353" s="2">
        <v>20900</v>
      </c>
      <c r="R353" s="1">
        <v>19500</v>
      </c>
      <c r="S353" s="1" t="s">
        <v>22</v>
      </c>
      <c r="T353" s="1">
        <v>24700</v>
      </c>
      <c r="U353" s="1">
        <v>26300</v>
      </c>
      <c r="V353" s="1">
        <v>26600</v>
      </c>
      <c r="W353" s="1">
        <v>26900</v>
      </c>
      <c r="X353" s="1">
        <v>28200</v>
      </c>
      <c r="Y353" s="1">
        <v>29900</v>
      </c>
      <c r="Z353" s="1">
        <v>28400</v>
      </c>
      <c r="AA353" s="1">
        <v>26000</v>
      </c>
      <c r="AB353" s="1">
        <v>27800</v>
      </c>
      <c r="AC353" s="1">
        <v>27700</v>
      </c>
      <c r="AD353" s="1">
        <v>27400</v>
      </c>
      <c r="AE353" s="1">
        <v>27300</v>
      </c>
      <c r="AF353" s="1">
        <v>27400</v>
      </c>
      <c r="AG353" s="1">
        <v>27700</v>
      </c>
      <c r="AH353" s="1">
        <v>28300</v>
      </c>
      <c r="AI353" s="1">
        <v>28000</v>
      </c>
      <c r="AJ353" s="1">
        <v>27600</v>
      </c>
      <c r="AK353" s="1">
        <f>VLOOKUP(C353,[1]DataDownloadReport_02082019!$A$2:$E$123,5,FALSE)</f>
        <v>27800</v>
      </c>
      <c r="AL353" s="1">
        <v>30000</v>
      </c>
      <c r="AM353" s="1">
        <v>25500</v>
      </c>
      <c r="AN353" s="1">
        <v>28700</v>
      </c>
      <c r="AO353" s="71">
        <v>28100</v>
      </c>
      <c r="AP353" s="71"/>
      <c r="AR353" s="4">
        <f>IFERROR(VLOOKUP(Table3[[#This Row],[Station '#]], $AU$3:$AV$147,2,FALSE),"")</f>
        <v>28100</v>
      </c>
    </row>
    <row r="354" spans="1:44" ht="15.75" customHeight="1" x14ac:dyDescent="0.3">
      <c r="A354" s="70" t="s">
        <v>432</v>
      </c>
      <c r="B354" s="2" t="s">
        <v>591</v>
      </c>
      <c r="C354" s="72">
        <v>126</v>
      </c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1"/>
      <c r="S354" s="1"/>
      <c r="T354" s="1"/>
      <c r="U354" s="1"/>
      <c r="V354" s="1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>
        <v>32200</v>
      </c>
      <c r="AN354" s="1">
        <v>39300</v>
      </c>
      <c r="AO354" s="71">
        <v>38200</v>
      </c>
      <c r="AP354" s="71"/>
      <c r="AR354" s="4">
        <f>IFERROR(VLOOKUP(Table3[[#This Row],[Station '#]], $AU$3:$AV$147,2,FALSE),"")</f>
        <v>38200</v>
      </c>
    </row>
    <row r="355" spans="1:44" ht="16.5" hidden="1" customHeight="1" x14ac:dyDescent="0.3">
      <c r="A355" s="70" t="s">
        <v>432</v>
      </c>
      <c r="B355" s="2" t="s">
        <v>228</v>
      </c>
      <c r="C355" s="1">
        <v>324</v>
      </c>
      <c r="D355" s="2">
        <v>18000</v>
      </c>
      <c r="E355" s="2">
        <v>17900</v>
      </c>
      <c r="F355" s="2">
        <v>16800</v>
      </c>
      <c r="G355" s="2">
        <v>24700</v>
      </c>
      <c r="H355" s="2">
        <v>24100</v>
      </c>
      <c r="I355" s="2">
        <v>21700</v>
      </c>
      <c r="J355" s="2">
        <v>20700</v>
      </c>
      <c r="K355" s="2">
        <v>23600</v>
      </c>
      <c r="L355" s="2">
        <v>23500</v>
      </c>
      <c r="M355" s="2">
        <v>26100</v>
      </c>
      <c r="N355" s="2">
        <v>23500</v>
      </c>
      <c r="O355" s="2">
        <v>22200</v>
      </c>
      <c r="P355" s="2">
        <v>27100</v>
      </c>
      <c r="Q355" s="2">
        <v>27200</v>
      </c>
      <c r="R355" s="1">
        <v>28600</v>
      </c>
      <c r="S355" s="1">
        <v>29900</v>
      </c>
      <c r="T355" s="1">
        <v>35900</v>
      </c>
      <c r="U355" s="1">
        <v>33200</v>
      </c>
      <c r="V355" s="1">
        <v>35300</v>
      </c>
      <c r="W355" s="1">
        <v>37200</v>
      </c>
      <c r="X355" s="1">
        <v>36600</v>
      </c>
      <c r="Y355" s="1">
        <v>38300</v>
      </c>
      <c r="Z355" s="1">
        <v>37200</v>
      </c>
      <c r="AA355" s="1">
        <v>41600</v>
      </c>
      <c r="AB355" s="1">
        <v>36800</v>
      </c>
      <c r="AC355" s="1">
        <v>40300</v>
      </c>
      <c r="AD355" s="1"/>
      <c r="AE355" s="1" t="s">
        <v>9</v>
      </c>
      <c r="AF355" s="1" t="s">
        <v>9</v>
      </c>
      <c r="AG355" s="1"/>
      <c r="AH355" s="1"/>
      <c r="AI355" s="1"/>
      <c r="AJ355" s="1"/>
      <c r="AK355" s="1"/>
      <c r="AL355" s="1"/>
      <c r="AM355" s="1"/>
      <c r="AN355" s="1"/>
      <c r="AO355" s="71"/>
      <c r="AP355" s="71"/>
      <c r="AR355" s="4" t="str">
        <f>IFERROR(VLOOKUP(Table3[[#This Row],[Station '#]], $AU$3:$AV$147,2,FALSE),"")</f>
        <v/>
      </c>
    </row>
    <row r="356" spans="1:44" ht="16.5" hidden="1" customHeight="1" x14ac:dyDescent="0.3">
      <c r="A356" s="70" t="s">
        <v>432</v>
      </c>
      <c r="B356" s="2" t="s">
        <v>229</v>
      </c>
      <c r="C356" s="1">
        <v>332</v>
      </c>
      <c r="D356" s="2">
        <v>21400</v>
      </c>
      <c r="E356" s="2">
        <v>22900</v>
      </c>
      <c r="F356" s="2">
        <v>22000</v>
      </c>
      <c r="G356" s="2">
        <v>19700</v>
      </c>
      <c r="H356" s="2">
        <v>19700</v>
      </c>
      <c r="I356" s="2">
        <v>21700</v>
      </c>
      <c r="J356" s="2">
        <v>21300</v>
      </c>
      <c r="K356" s="2">
        <v>23300</v>
      </c>
      <c r="L356" s="2">
        <v>23300</v>
      </c>
      <c r="M356" s="2">
        <v>26400</v>
      </c>
      <c r="N356" s="2">
        <v>21900</v>
      </c>
      <c r="O356" s="2">
        <v>20600</v>
      </c>
      <c r="P356" s="2">
        <v>24600</v>
      </c>
      <c r="Q356" s="2">
        <v>25700</v>
      </c>
      <c r="R356" s="1">
        <v>26800</v>
      </c>
      <c r="S356" s="1">
        <v>25700</v>
      </c>
      <c r="T356" s="1">
        <v>28600</v>
      </c>
      <c r="U356" s="1">
        <v>28700</v>
      </c>
      <c r="V356" s="1">
        <v>32500</v>
      </c>
      <c r="W356" s="1">
        <v>38200</v>
      </c>
      <c r="X356" s="1">
        <v>35500</v>
      </c>
      <c r="Y356" s="1">
        <v>34600</v>
      </c>
      <c r="Z356" s="1">
        <v>32300</v>
      </c>
      <c r="AA356" s="1">
        <v>31700</v>
      </c>
      <c r="AB356" s="1">
        <v>27900</v>
      </c>
      <c r="AC356" s="1"/>
      <c r="AD356" s="1"/>
      <c r="AE356" s="1" t="s">
        <v>9</v>
      </c>
      <c r="AF356" s="1" t="s">
        <v>9</v>
      </c>
      <c r="AG356" s="1"/>
      <c r="AH356" s="1"/>
      <c r="AI356" s="1"/>
      <c r="AJ356" s="1"/>
      <c r="AK356" s="1"/>
      <c r="AL356" s="1"/>
      <c r="AM356" s="1"/>
      <c r="AN356" s="1"/>
      <c r="AO356" s="71"/>
      <c r="AP356" s="71"/>
      <c r="AR356" s="4" t="str">
        <f>IFERROR(VLOOKUP(Table3[[#This Row],[Station '#]], $AU$3:$AV$147,2,FALSE),"")</f>
        <v/>
      </c>
    </row>
    <row r="357" spans="1:44" ht="16.5" hidden="1" customHeight="1" x14ac:dyDescent="0.3">
      <c r="A357" s="70" t="s">
        <v>432</v>
      </c>
      <c r="B357" s="2" t="s">
        <v>230</v>
      </c>
      <c r="C357" s="1">
        <v>331</v>
      </c>
      <c r="D357" s="2">
        <v>17800</v>
      </c>
      <c r="E357" s="2">
        <v>17000</v>
      </c>
      <c r="F357" s="2">
        <v>16800</v>
      </c>
      <c r="G357" s="2">
        <v>17300</v>
      </c>
      <c r="H357" s="2">
        <v>14800</v>
      </c>
      <c r="I357" s="2">
        <v>16100</v>
      </c>
      <c r="J357" s="2">
        <v>15500</v>
      </c>
      <c r="K357" s="2">
        <v>16700</v>
      </c>
      <c r="L357" s="2">
        <v>17000</v>
      </c>
      <c r="M357" s="2">
        <v>16600</v>
      </c>
      <c r="N357" s="2">
        <v>16800</v>
      </c>
      <c r="O357" s="2">
        <v>14700</v>
      </c>
      <c r="P357" s="2">
        <v>14400</v>
      </c>
      <c r="Q357" s="2">
        <v>13800</v>
      </c>
      <c r="R357" s="1">
        <v>14400</v>
      </c>
      <c r="S357" s="1">
        <v>12900</v>
      </c>
      <c r="T357" s="1">
        <v>15300</v>
      </c>
      <c r="U357" s="1">
        <v>15800</v>
      </c>
      <c r="V357" s="1">
        <v>15900</v>
      </c>
      <c r="W357" s="1">
        <v>17800</v>
      </c>
      <c r="X357" s="1">
        <v>17500</v>
      </c>
      <c r="Y357" s="1">
        <v>16300</v>
      </c>
      <c r="Z357" s="1">
        <v>15900</v>
      </c>
      <c r="AA357" s="1">
        <v>10300</v>
      </c>
      <c r="AB357" s="1">
        <v>14300</v>
      </c>
      <c r="AC357" s="1">
        <v>15500</v>
      </c>
      <c r="AD357" s="1"/>
      <c r="AE357" s="1" t="s">
        <v>9</v>
      </c>
      <c r="AF357" s="1" t="s">
        <v>9</v>
      </c>
      <c r="AG357" s="1"/>
      <c r="AH357" s="1"/>
      <c r="AI357" s="1"/>
      <c r="AJ357" s="1"/>
      <c r="AK357" s="1"/>
      <c r="AL357" s="1"/>
      <c r="AM357" s="1"/>
      <c r="AN357" s="1"/>
      <c r="AO357" s="71"/>
      <c r="AP357" s="71"/>
      <c r="AR357" s="4" t="str">
        <f>IFERROR(VLOOKUP(Table3[[#This Row],[Station '#]], $AU$3:$AV$147,2,FALSE),"")</f>
        <v/>
      </c>
    </row>
    <row r="358" spans="1:44" ht="16.5" hidden="1" customHeight="1" x14ac:dyDescent="0.3">
      <c r="A358" s="70" t="s">
        <v>222</v>
      </c>
      <c r="B358" s="2" t="s">
        <v>231</v>
      </c>
      <c r="C358" s="1">
        <v>322</v>
      </c>
      <c r="D358" s="2"/>
      <c r="E358" s="2"/>
      <c r="F358" s="2"/>
      <c r="G358" s="2"/>
      <c r="H358" s="2"/>
      <c r="I358" s="2">
        <v>23200</v>
      </c>
      <c r="J358" s="2">
        <v>22900</v>
      </c>
      <c r="K358" s="2">
        <v>23800</v>
      </c>
      <c r="L358" s="2">
        <v>23400</v>
      </c>
      <c r="M358" s="2">
        <v>20700</v>
      </c>
      <c r="N358" s="2">
        <v>22300</v>
      </c>
      <c r="O358" s="2">
        <v>21500</v>
      </c>
      <c r="P358" s="2">
        <v>20600</v>
      </c>
      <c r="Q358" s="2">
        <v>18600</v>
      </c>
      <c r="R358" s="1">
        <v>21700</v>
      </c>
      <c r="S358" s="1">
        <v>19900</v>
      </c>
      <c r="T358" s="1">
        <v>18500</v>
      </c>
      <c r="U358" s="1">
        <v>22500</v>
      </c>
      <c r="V358" s="1">
        <v>23200</v>
      </c>
      <c r="W358" s="1">
        <v>24200</v>
      </c>
      <c r="X358" s="1">
        <v>24400</v>
      </c>
      <c r="Y358" s="1">
        <v>24000</v>
      </c>
      <c r="Z358" s="1">
        <v>22400</v>
      </c>
      <c r="AA358" s="1">
        <v>22400</v>
      </c>
      <c r="AB358" s="1">
        <v>22200</v>
      </c>
      <c r="AC358" s="1">
        <v>21600</v>
      </c>
      <c r="AD358" s="1"/>
      <c r="AE358" s="1" t="s">
        <v>9</v>
      </c>
      <c r="AF358" s="1" t="s">
        <v>9</v>
      </c>
      <c r="AG358" s="1"/>
      <c r="AH358" s="1"/>
      <c r="AI358" s="1"/>
      <c r="AJ358" s="1"/>
      <c r="AK358" s="1"/>
      <c r="AL358" s="1"/>
      <c r="AM358" s="1"/>
      <c r="AN358" s="1"/>
      <c r="AO358" s="71"/>
      <c r="AP358" s="71"/>
      <c r="AR358" s="4" t="str">
        <f>IFERROR(VLOOKUP(Table3[[#This Row],[Station '#]], $AU$3:$AV$147,2,FALSE),"")</f>
        <v/>
      </c>
    </row>
    <row r="359" spans="1:44" ht="16.5" hidden="1" customHeight="1" x14ac:dyDescent="0.3">
      <c r="A359" s="70" t="s">
        <v>222</v>
      </c>
      <c r="B359" s="2" t="s">
        <v>232</v>
      </c>
      <c r="C359" s="1">
        <v>321</v>
      </c>
      <c r="D359" s="2">
        <v>27400</v>
      </c>
      <c r="E359" s="2">
        <v>26200</v>
      </c>
      <c r="F359" s="2">
        <v>24200</v>
      </c>
      <c r="G359" s="2">
        <v>28300</v>
      </c>
      <c r="H359" s="2">
        <v>26200</v>
      </c>
      <c r="I359" s="2">
        <v>25900</v>
      </c>
      <c r="J359" s="2">
        <v>25900</v>
      </c>
      <c r="K359" s="2">
        <v>26200</v>
      </c>
      <c r="L359" s="2">
        <v>26000</v>
      </c>
      <c r="M359" s="2">
        <v>22300</v>
      </c>
      <c r="N359" s="2">
        <v>24700</v>
      </c>
      <c r="O359" s="2">
        <v>20600</v>
      </c>
      <c r="P359" s="2">
        <v>21000</v>
      </c>
      <c r="Q359" s="2">
        <v>18900</v>
      </c>
      <c r="R359" s="1">
        <v>21600</v>
      </c>
      <c r="S359" s="1">
        <v>20800</v>
      </c>
      <c r="T359" s="1">
        <v>20200</v>
      </c>
      <c r="U359" s="1">
        <v>22900</v>
      </c>
      <c r="V359" s="1">
        <v>23300</v>
      </c>
      <c r="W359" s="1">
        <v>23400</v>
      </c>
      <c r="X359" s="1">
        <v>23100</v>
      </c>
      <c r="Y359" s="1">
        <v>23900</v>
      </c>
      <c r="Z359" s="1">
        <v>23600</v>
      </c>
      <c r="AA359" s="1">
        <v>20600</v>
      </c>
      <c r="AB359" s="1">
        <v>20700</v>
      </c>
      <c r="AC359" s="1">
        <v>21700</v>
      </c>
      <c r="AD359" s="1"/>
      <c r="AE359" s="1" t="s">
        <v>9</v>
      </c>
      <c r="AF359" s="1" t="s">
        <v>9</v>
      </c>
      <c r="AG359" s="1"/>
      <c r="AH359" s="1"/>
      <c r="AI359" s="1"/>
      <c r="AJ359" s="1"/>
      <c r="AK359" s="1"/>
      <c r="AL359" s="1"/>
      <c r="AM359" s="1"/>
      <c r="AN359" s="1"/>
      <c r="AO359" s="71"/>
      <c r="AP359" s="71"/>
      <c r="AR359" s="4" t="str">
        <f>IFERROR(VLOOKUP(Table3[[#This Row],[Station '#]], $AU$3:$AV$147,2,FALSE),"")</f>
        <v/>
      </c>
    </row>
    <row r="360" spans="1:44" ht="16.5" hidden="1" customHeight="1" x14ac:dyDescent="0.3">
      <c r="A360" s="70" t="s">
        <v>222</v>
      </c>
      <c r="B360" s="2" t="s">
        <v>233</v>
      </c>
      <c r="C360" s="1">
        <v>325</v>
      </c>
      <c r="D360" s="2">
        <v>21800</v>
      </c>
      <c r="E360" s="2">
        <v>22100</v>
      </c>
      <c r="F360" s="2">
        <v>21500</v>
      </c>
      <c r="G360" s="2">
        <v>22600</v>
      </c>
      <c r="H360" s="2">
        <v>23600</v>
      </c>
      <c r="I360" s="2">
        <v>24100</v>
      </c>
      <c r="J360" s="2">
        <v>24700</v>
      </c>
      <c r="K360" s="2">
        <v>25700</v>
      </c>
      <c r="L360" s="2">
        <v>24400</v>
      </c>
      <c r="M360" s="2">
        <v>22900</v>
      </c>
      <c r="N360" s="2">
        <v>21500</v>
      </c>
      <c r="O360" s="2">
        <v>21600</v>
      </c>
      <c r="P360" s="2">
        <v>20400</v>
      </c>
      <c r="Q360" s="2">
        <v>13900</v>
      </c>
      <c r="R360" s="1">
        <v>18200</v>
      </c>
      <c r="S360" s="1">
        <v>16200</v>
      </c>
      <c r="T360" s="1">
        <v>18500</v>
      </c>
      <c r="U360" s="1">
        <v>20500</v>
      </c>
      <c r="V360" s="1">
        <v>20600</v>
      </c>
      <c r="W360" s="1">
        <v>20900</v>
      </c>
      <c r="X360" s="1">
        <v>20100</v>
      </c>
      <c r="Y360" s="1">
        <v>19700</v>
      </c>
      <c r="Z360" s="1">
        <v>20900</v>
      </c>
      <c r="AA360" s="1">
        <v>18900</v>
      </c>
      <c r="AB360" s="1">
        <v>17100</v>
      </c>
      <c r="AC360" s="1"/>
      <c r="AD360" s="1"/>
      <c r="AE360" s="1" t="s">
        <v>9</v>
      </c>
      <c r="AF360" s="1" t="s">
        <v>9</v>
      </c>
      <c r="AG360" s="1"/>
      <c r="AH360" s="1"/>
      <c r="AI360" s="1"/>
      <c r="AJ360" s="1"/>
      <c r="AK360" s="1"/>
      <c r="AL360" s="1"/>
      <c r="AM360" s="1"/>
      <c r="AN360" s="1"/>
      <c r="AO360" s="71"/>
      <c r="AP360" s="71"/>
      <c r="AR360" s="4" t="str">
        <f>IFERROR(VLOOKUP(Table3[[#This Row],[Station '#]], $AU$3:$AV$147,2,FALSE),"")</f>
        <v/>
      </c>
    </row>
    <row r="361" spans="1:44" x14ac:dyDescent="0.3">
      <c r="A361" s="70" t="s">
        <v>222</v>
      </c>
      <c r="B361" s="2" t="s">
        <v>234</v>
      </c>
      <c r="C361" s="72">
        <v>29</v>
      </c>
      <c r="D361" s="2"/>
      <c r="E361" s="2"/>
      <c r="F361" s="2"/>
      <c r="G361" s="2"/>
      <c r="H361" s="2"/>
      <c r="I361" s="2" t="s">
        <v>9</v>
      </c>
      <c r="J361" s="2" t="s">
        <v>9</v>
      </c>
      <c r="K361" s="2">
        <v>18800</v>
      </c>
      <c r="L361" s="2">
        <v>18800</v>
      </c>
      <c r="M361" s="2">
        <v>18900</v>
      </c>
      <c r="N361" s="2">
        <v>18400</v>
      </c>
      <c r="O361" s="2">
        <v>17500</v>
      </c>
      <c r="P361" s="2">
        <v>18100</v>
      </c>
      <c r="Q361" s="2">
        <v>12700</v>
      </c>
      <c r="R361" s="1">
        <v>12600</v>
      </c>
      <c r="S361" s="1">
        <v>14100</v>
      </c>
      <c r="T361" s="1">
        <v>14800</v>
      </c>
      <c r="U361" s="1">
        <v>16400</v>
      </c>
      <c r="V361" s="1">
        <v>16700</v>
      </c>
      <c r="W361" s="1">
        <v>17100</v>
      </c>
      <c r="X361" s="1">
        <v>17100</v>
      </c>
      <c r="Y361" s="1">
        <v>16600</v>
      </c>
      <c r="Z361" s="1">
        <v>15700</v>
      </c>
      <c r="AA361" s="1">
        <v>14600</v>
      </c>
      <c r="AB361" s="1">
        <v>15000</v>
      </c>
      <c r="AC361" s="1">
        <v>14900</v>
      </c>
      <c r="AD361" s="1">
        <v>15000</v>
      </c>
      <c r="AE361" s="1">
        <v>15400</v>
      </c>
      <c r="AF361" s="1">
        <v>14800</v>
      </c>
      <c r="AG361" s="1">
        <v>14700</v>
      </c>
      <c r="AH361" s="1">
        <v>15200</v>
      </c>
      <c r="AI361" s="1">
        <v>15500</v>
      </c>
      <c r="AJ361" s="1">
        <v>13200</v>
      </c>
      <c r="AK361" s="1">
        <f>VLOOKUP(C361,[1]DataDownloadReport_02082019!$A$2:$E$123,5,FALSE)</f>
        <v>11500</v>
      </c>
      <c r="AL361" s="1">
        <v>15400</v>
      </c>
      <c r="AM361" s="1">
        <v>13100</v>
      </c>
      <c r="AN361" s="1">
        <v>13300</v>
      </c>
      <c r="AO361" s="71">
        <v>14900</v>
      </c>
      <c r="AP361" s="71"/>
      <c r="AR361" s="4">
        <f>IFERROR(VLOOKUP(Table3[[#This Row],[Station '#]], $AU$3:$AV$147,2,FALSE),"")</f>
        <v>14900</v>
      </c>
    </row>
    <row r="362" spans="1:44" x14ac:dyDescent="0.3">
      <c r="A362" s="70"/>
      <c r="B362" s="2"/>
      <c r="C362" s="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1"/>
      <c r="S362" s="1" t="s">
        <v>7</v>
      </c>
      <c r="T362" s="1" t="s">
        <v>9</v>
      </c>
      <c r="U362" s="1" t="s">
        <v>7</v>
      </c>
      <c r="V362" s="1" t="s">
        <v>9</v>
      </c>
      <c r="W362" s="1"/>
      <c r="X362" s="1"/>
      <c r="Y362" s="1"/>
      <c r="Z362" s="1"/>
      <c r="AA362" s="1"/>
      <c r="AB362" s="1"/>
      <c r="AC362" s="1"/>
      <c r="AD362" s="1"/>
      <c r="AE362" s="1" t="s">
        <v>9</v>
      </c>
      <c r="AF362" s="1" t="s">
        <v>9</v>
      </c>
      <c r="AG362" s="1"/>
      <c r="AH362" s="1"/>
      <c r="AI362" s="1"/>
      <c r="AJ362" s="1"/>
      <c r="AK362" s="1"/>
      <c r="AL362" s="1"/>
      <c r="AM362" s="1"/>
      <c r="AN362" s="1"/>
      <c r="AO362" s="71"/>
      <c r="AP362" s="71"/>
      <c r="AR362" s="4" t="str">
        <f>IFERROR(VLOOKUP(Table3[[#This Row],[Station '#]], $AU$3:$AV$147,2,FALSE),"")</f>
        <v/>
      </c>
    </row>
    <row r="363" spans="1:44" ht="15.75" customHeight="1" x14ac:dyDescent="0.3">
      <c r="A363" s="70" t="s">
        <v>433</v>
      </c>
      <c r="B363" s="2" t="s">
        <v>236</v>
      </c>
      <c r="C363" s="1">
        <v>337</v>
      </c>
      <c r="D363" s="2">
        <v>0</v>
      </c>
      <c r="E363" s="2"/>
      <c r="F363" s="2"/>
      <c r="G363" s="2">
        <v>5600</v>
      </c>
      <c r="H363" s="2">
        <v>6500</v>
      </c>
      <c r="I363" s="2">
        <v>6100</v>
      </c>
      <c r="J363" s="2">
        <v>6900</v>
      </c>
      <c r="K363" s="2">
        <v>8200</v>
      </c>
      <c r="L363" s="2">
        <v>9200</v>
      </c>
      <c r="M363" s="2">
        <v>7700</v>
      </c>
      <c r="N363" s="2">
        <v>8500</v>
      </c>
      <c r="O363" s="2">
        <v>7800</v>
      </c>
      <c r="P363" s="2">
        <v>8300</v>
      </c>
      <c r="Q363" s="2">
        <v>8100</v>
      </c>
      <c r="R363" s="1">
        <v>9300</v>
      </c>
      <c r="S363" s="1">
        <v>9100</v>
      </c>
      <c r="T363" s="1">
        <v>9900</v>
      </c>
      <c r="U363" s="1">
        <v>9300</v>
      </c>
      <c r="V363" s="1">
        <v>9200</v>
      </c>
      <c r="W363" s="1">
        <v>10400</v>
      </c>
      <c r="X363" s="1">
        <v>9200</v>
      </c>
      <c r="Y363" s="1">
        <v>9400</v>
      </c>
      <c r="Z363" s="1">
        <v>9200</v>
      </c>
      <c r="AA363" s="1">
        <v>7300</v>
      </c>
      <c r="AB363" s="1"/>
      <c r="AC363" s="1"/>
      <c r="AD363" s="1"/>
      <c r="AE363" s="1" t="s">
        <v>9</v>
      </c>
      <c r="AF363" s="1">
        <v>14300</v>
      </c>
      <c r="AG363" s="1"/>
      <c r="AH363" s="1"/>
      <c r="AI363" s="1"/>
      <c r="AJ363" s="1"/>
      <c r="AK363" s="1"/>
      <c r="AL363" s="1"/>
      <c r="AM363" s="1"/>
      <c r="AN363" s="1"/>
      <c r="AO363" s="71"/>
      <c r="AP363" s="71"/>
      <c r="AR363" s="4" t="str">
        <f>IFERROR(VLOOKUP(Table3[[#This Row],[Station '#]], $AU$3:$AV$147,2,FALSE),"")</f>
        <v/>
      </c>
    </row>
    <row r="364" spans="1:44" ht="16.5" hidden="1" customHeight="1" x14ac:dyDescent="0.3">
      <c r="A364" s="70" t="s">
        <v>433</v>
      </c>
      <c r="B364" s="2" t="s">
        <v>237</v>
      </c>
      <c r="C364" s="1">
        <v>335</v>
      </c>
      <c r="D364" s="2">
        <v>6800</v>
      </c>
      <c r="E364" s="2">
        <v>7200</v>
      </c>
      <c r="F364" s="2">
        <v>9000</v>
      </c>
      <c r="G364" s="2">
        <v>9800</v>
      </c>
      <c r="H364" s="2">
        <v>12100</v>
      </c>
      <c r="I364" s="2">
        <v>11800</v>
      </c>
      <c r="J364" s="2">
        <v>16000</v>
      </c>
      <c r="K364" s="2">
        <v>17800</v>
      </c>
      <c r="L364" s="2">
        <v>20100</v>
      </c>
      <c r="M364" s="2">
        <v>19200</v>
      </c>
      <c r="N364" s="2">
        <v>20500</v>
      </c>
      <c r="O364" s="2">
        <v>19000</v>
      </c>
      <c r="P364" s="2">
        <v>19600</v>
      </c>
      <c r="Q364" s="2">
        <v>20100</v>
      </c>
      <c r="R364" s="1">
        <v>22400</v>
      </c>
      <c r="S364" s="1">
        <v>20900</v>
      </c>
      <c r="T364" s="1">
        <v>24000</v>
      </c>
      <c r="U364" s="1">
        <v>23000</v>
      </c>
      <c r="V364" s="1">
        <v>23400</v>
      </c>
      <c r="W364" s="1">
        <v>25400</v>
      </c>
      <c r="X364" s="1">
        <v>21700</v>
      </c>
      <c r="Y364" s="1">
        <v>24700</v>
      </c>
      <c r="Z364" s="1">
        <v>25500</v>
      </c>
      <c r="AA364" s="1">
        <v>20000</v>
      </c>
      <c r="AB364" s="1">
        <v>22600</v>
      </c>
      <c r="AC364" s="1">
        <v>19200</v>
      </c>
      <c r="AD364" s="1"/>
      <c r="AE364" s="1" t="s">
        <v>9</v>
      </c>
      <c r="AF364" s="1" t="s">
        <v>9</v>
      </c>
      <c r="AG364" s="1"/>
      <c r="AH364" s="1"/>
      <c r="AI364" s="1"/>
      <c r="AJ364" s="1"/>
      <c r="AK364" s="1"/>
      <c r="AL364" s="1"/>
      <c r="AM364" s="1"/>
      <c r="AN364" s="1"/>
      <c r="AO364" s="71"/>
      <c r="AP364" s="71"/>
      <c r="AR364" s="4" t="str">
        <f>IFERROR(VLOOKUP(Table3[[#This Row],[Station '#]], $AU$3:$AV$147,2,FALSE),"")</f>
        <v/>
      </c>
    </row>
    <row r="365" spans="1:44" ht="16.5" hidden="1" customHeight="1" x14ac:dyDescent="0.3">
      <c r="A365" s="70" t="s">
        <v>433</v>
      </c>
      <c r="B365" s="2" t="s">
        <v>238</v>
      </c>
      <c r="C365" s="1"/>
      <c r="D365" s="2"/>
      <c r="E365" s="2"/>
      <c r="F365" s="2"/>
      <c r="G365" s="2"/>
      <c r="H365" s="2"/>
      <c r="I365" s="2">
        <v>16100</v>
      </c>
      <c r="J365" s="2">
        <v>24500</v>
      </c>
      <c r="K365" s="2">
        <v>25100</v>
      </c>
      <c r="L365" s="2">
        <v>28700</v>
      </c>
      <c r="M365" s="2">
        <v>23900</v>
      </c>
      <c r="N365" s="2">
        <v>27800</v>
      </c>
      <c r="O365" s="2"/>
      <c r="P365" s="2"/>
      <c r="Q365" s="2"/>
      <c r="R365" s="1"/>
      <c r="S365" s="1" t="s">
        <v>7</v>
      </c>
      <c r="T365" s="1" t="s">
        <v>9</v>
      </c>
      <c r="U365" s="1" t="s">
        <v>7</v>
      </c>
      <c r="V365" s="1" t="s">
        <v>9</v>
      </c>
      <c r="W365" s="1"/>
      <c r="X365" s="1"/>
      <c r="Y365" s="1"/>
      <c r="Z365" s="1"/>
      <c r="AA365" s="1"/>
      <c r="AB365" s="1"/>
      <c r="AC365" s="1" t="e">
        <v>#N/A</v>
      </c>
      <c r="AD365" s="1" t="e">
        <v>#N/A</v>
      </c>
      <c r="AE365" s="1" t="s">
        <v>9</v>
      </c>
      <c r="AF365" s="1" t="s">
        <v>9</v>
      </c>
      <c r="AG365" s="1" t="e">
        <v>#N/A</v>
      </c>
      <c r="AH365" s="1"/>
      <c r="AI365" s="1"/>
      <c r="AJ365" s="1"/>
      <c r="AK365" s="1"/>
      <c r="AL365" s="1"/>
      <c r="AM365" s="1" t="e">
        <v>#N/A</v>
      </c>
      <c r="AN365" s="1"/>
      <c r="AO365" s="71"/>
      <c r="AP365" s="71"/>
      <c r="AR365" s="4" t="str">
        <f>IFERROR(VLOOKUP(Table3[[#This Row],[Station '#]], $AU$3:$AV$147,2,FALSE),"")</f>
        <v/>
      </c>
    </row>
    <row r="366" spans="1:44" x14ac:dyDescent="0.3">
      <c r="A366" s="70" t="s">
        <v>433</v>
      </c>
      <c r="B366" s="2" t="s">
        <v>590</v>
      </c>
      <c r="C366" s="1">
        <v>125</v>
      </c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1"/>
      <c r="S366" s="1"/>
      <c r="T366" s="1"/>
      <c r="U366" s="1"/>
      <c r="V366" s="1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>
        <v>20900</v>
      </c>
      <c r="AN366" s="1"/>
      <c r="AO366" s="71">
        <v>26300</v>
      </c>
      <c r="AP366" s="71"/>
      <c r="AR366" s="4">
        <f>IFERROR(VLOOKUP(Table3[[#This Row],[Station '#]], $AU$3:$AV$147,2,FALSE),"")</f>
        <v>26300</v>
      </c>
    </row>
    <row r="367" spans="1:44" ht="15.75" customHeight="1" x14ac:dyDescent="0.3">
      <c r="A367" s="70" t="s">
        <v>433</v>
      </c>
      <c r="B367" s="2" t="s">
        <v>239</v>
      </c>
      <c r="C367" s="72">
        <v>45</v>
      </c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>
        <v>24900</v>
      </c>
      <c r="P367" s="2">
        <v>24800</v>
      </c>
      <c r="Q367" s="2">
        <v>25300</v>
      </c>
      <c r="R367" s="1">
        <v>24700</v>
      </c>
      <c r="S367" s="1">
        <v>24400</v>
      </c>
      <c r="T367" s="1">
        <v>24500</v>
      </c>
      <c r="U367" s="1">
        <v>26000</v>
      </c>
      <c r="V367" s="1">
        <v>26200</v>
      </c>
      <c r="W367" s="1">
        <v>25200</v>
      </c>
      <c r="X367" s="1">
        <v>23200</v>
      </c>
      <c r="Y367" s="1">
        <v>23000</v>
      </c>
      <c r="Z367" s="1">
        <v>21700</v>
      </c>
      <c r="AA367" s="1">
        <v>21500</v>
      </c>
      <c r="AB367" s="1">
        <v>22100</v>
      </c>
      <c r="AC367" s="1">
        <v>19300</v>
      </c>
      <c r="AD367" s="1">
        <v>19200</v>
      </c>
      <c r="AE367" s="1">
        <v>19600</v>
      </c>
      <c r="AF367" s="1">
        <v>21600</v>
      </c>
      <c r="AG367" s="1">
        <v>22700</v>
      </c>
      <c r="AH367" s="1">
        <v>24300</v>
      </c>
      <c r="AI367" s="1">
        <v>25200</v>
      </c>
      <c r="AJ367" s="1">
        <v>25000</v>
      </c>
      <c r="AK367" s="1">
        <f>VLOOKUP(C367,[1]DataDownloadReport_02082019!$A$2:$E$123,5,FALSE)</f>
        <v>25300</v>
      </c>
      <c r="AL367" s="1">
        <v>25700</v>
      </c>
      <c r="AM367" s="1">
        <v>23400</v>
      </c>
      <c r="AN367" s="1">
        <v>25200</v>
      </c>
      <c r="AO367" s="71">
        <v>25500</v>
      </c>
      <c r="AP367" s="71"/>
      <c r="AR367" s="4">
        <f>IFERROR(VLOOKUP(Table3[[#This Row],[Station '#]], $AU$3:$AV$147,2,FALSE),"")</f>
        <v>25500</v>
      </c>
    </row>
    <row r="368" spans="1:44" ht="15.75" customHeight="1" x14ac:dyDescent="0.3">
      <c r="A368" s="70" t="s">
        <v>433</v>
      </c>
      <c r="B368" s="2" t="s">
        <v>423</v>
      </c>
      <c r="C368" s="149">
        <v>3809</v>
      </c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1"/>
      <c r="S368" s="1"/>
      <c r="T368" s="1"/>
      <c r="U368" s="1"/>
      <c r="V368" s="1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71">
        <v>27600</v>
      </c>
      <c r="AP368" s="71"/>
    </row>
    <row r="369" spans="1:44" ht="13.5" hidden="1" customHeight="1" x14ac:dyDescent="0.3">
      <c r="A369" s="70" t="s">
        <v>433</v>
      </c>
      <c r="B369" s="2" t="s">
        <v>232</v>
      </c>
      <c r="C369" s="1">
        <v>336</v>
      </c>
      <c r="D369" s="2">
        <v>11300</v>
      </c>
      <c r="E369" s="2">
        <v>13100</v>
      </c>
      <c r="F369" s="2">
        <v>13500</v>
      </c>
      <c r="G369" s="2">
        <v>20700</v>
      </c>
      <c r="H369" s="2">
        <v>22900</v>
      </c>
      <c r="I369" s="2">
        <v>21700</v>
      </c>
      <c r="J369" s="2">
        <v>30100</v>
      </c>
      <c r="K369" s="2">
        <v>28300</v>
      </c>
      <c r="L369" s="2">
        <v>27800</v>
      </c>
      <c r="M369" s="2">
        <v>29200</v>
      </c>
      <c r="N369" s="2">
        <v>29900</v>
      </c>
      <c r="O369" s="2">
        <v>26500</v>
      </c>
      <c r="P369" s="2">
        <v>27000</v>
      </c>
      <c r="Q369" s="2">
        <v>30300</v>
      </c>
      <c r="R369" s="1">
        <v>30100</v>
      </c>
      <c r="S369" s="1">
        <v>31700</v>
      </c>
      <c r="T369" s="1">
        <v>34000</v>
      </c>
      <c r="U369" s="1">
        <v>31600</v>
      </c>
      <c r="V369" s="1">
        <v>30200</v>
      </c>
      <c r="W369" s="1">
        <v>35700</v>
      </c>
      <c r="X369" s="1">
        <v>36900</v>
      </c>
      <c r="Y369" s="1">
        <v>32600</v>
      </c>
      <c r="Z369" s="1">
        <v>34700</v>
      </c>
      <c r="AA369" s="1">
        <v>29100</v>
      </c>
      <c r="AB369" s="1">
        <v>29300</v>
      </c>
      <c r="AC369" s="1">
        <v>23400</v>
      </c>
      <c r="AD369" s="1"/>
      <c r="AE369" s="1" t="s">
        <v>9</v>
      </c>
      <c r="AF369" s="1" t="s">
        <v>9</v>
      </c>
      <c r="AG369" s="1"/>
      <c r="AH369" s="1"/>
      <c r="AI369" s="1"/>
      <c r="AJ369" s="1"/>
      <c r="AK369" s="1"/>
      <c r="AL369" s="1"/>
      <c r="AM369" s="1"/>
      <c r="AN369" s="1"/>
      <c r="AO369" s="71"/>
      <c r="AP369" s="71"/>
      <c r="AR369" s="4" t="str">
        <f>IFERROR(VLOOKUP(Table3[[#This Row],[Station '#]], $AU$3:$AV$147,2,FALSE),"")</f>
        <v/>
      </c>
    </row>
    <row r="370" spans="1:44" ht="16.5" hidden="1" customHeight="1" x14ac:dyDescent="0.3">
      <c r="A370" s="70" t="s">
        <v>433</v>
      </c>
      <c r="B370" s="2" t="s">
        <v>145</v>
      </c>
      <c r="C370" s="1">
        <v>339</v>
      </c>
      <c r="D370" s="2">
        <v>11800</v>
      </c>
      <c r="E370" s="2">
        <v>13500</v>
      </c>
      <c r="F370" s="2">
        <v>15700</v>
      </c>
      <c r="G370" s="2">
        <v>21000</v>
      </c>
      <c r="H370" s="2">
        <v>19800</v>
      </c>
      <c r="I370" s="2">
        <v>17800</v>
      </c>
      <c r="J370" s="2">
        <v>19500</v>
      </c>
      <c r="K370" s="2">
        <v>22200</v>
      </c>
      <c r="L370" s="2">
        <v>19100</v>
      </c>
      <c r="M370" s="2">
        <v>18100</v>
      </c>
      <c r="N370" s="2">
        <v>18800</v>
      </c>
      <c r="O370" s="2">
        <v>17100</v>
      </c>
      <c r="P370" s="2">
        <v>17500</v>
      </c>
      <c r="Q370" s="2">
        <v>18700</v>
      </c>
      <c r="R370" s="1">
        <v>18400</v>
      </c>
      <c r="S370" s="1">
        <v>19000</v>
      </c>
      <c r="T370" s="1">
        <v>18400</v>
      </c>
      <c r="U370" s="1">
        <v>17600</v>
      </c>
      <c r="V370" s="1">
        <v>19500</v>
      </c>
      <c r="W370" s="1">
        <v>21600</v>
      </c>
      <c r="X370" s="1">
        <v>19700</v>
      </c>
      <c r="Y370" s="1">
        <v>17600</v>
      </c>
      <c r="Z370" s="1">
        <v>17100</v>
      </c>
      <c r="AA370" s="1">
        <v>15800</v>
      </c>
      <c r="AB370" s="1">
        <v>14800</v>
      </c>
      <c r="AC370" s="1"/>
      <c r="AD370" s="1"/>
      <c r="AE370" s="1" t="s">
        <v>9</v>
      </c>
      <c r="AF370" s="1" t="s">
        <v>9</v>
      </c>
      <c r="AG370" s="1"/>
      <c r="AH370" s="1"/>
      <c r="AI370" s="1"/>
      <c r="AJ370" s="1"/>
      <c r="AK370" s="1"/>
      <c r="AL370" s="1"/>
      <c r="AM370" s="1"/>
      <c r="AN370" s="1"/>
      <c r="AO370" s="71"/>
      <c r="AP370" s="71"/>
      <c r="AR370" s="4" t="str">
        <f>IFERROR(VLOOKUP(Table3[[#This Row],[Station '#]], $AU$3:$AV$147,2,FALSE),"")</f>
        <v/>
      </c>
    </row>
    <row r="371" spans="1:44" ht="16.5" hidden="1" customHeight="1" x14ac:dyDescent="0.3">
      <c r="A371" s="70" t="s">
        <v>433</v>
      </c>
      <c r="B371" s="2" t="s">
        <v>240</v>
      </c>
      <c r="C371" s="1">
        <v>334</v>
      </c>
      <c r="D371" s="2"/>
      <c r="E371" s="2"/>
      <c r="F371" s="2"/>
      <c r="G371" s="2"/>
      <c r="H371" s="2"/>
      <c r="I371" s="2">
        <v>18500</v>
      </c>
      <c r="J371" s="2">
        <v>16600</v>
      </c>
      <c r="K371" s="2">
        <v>17800</v>
      </c>
      <c r="L371" s="2">
        <v>17600</v>
      </c>
      <c r="M371" s="2">
        <v>16000</v>
      </c>
      <c r="N371" s="2">
        <v>16100</v>
      </c>
      <c r="O371" s="2">
        <v>14900</v>
      </c>
      <c r="P371" s="2">
        <v>15000</v>
      </c>
      <c r="Q371" s="2">
        <v>16400</v>
      </c>
      <c r="R371" s="1">
        <v>16900</v>
      </c>
      <c r="S371" s="1">
        <v>18800</v>
      </c>
      <c r="T371" s="1">
        <v>17200</v>
      </c>
      <c r="U371" s="1">
        <v>19100</v>
      </c>
      <c r="V371" s="1">
        <v>19600</v>
      </c>
      <c r="W371" s="1">
        <v>21500</v>
      </c>
      <c r="X371" s="1">
        <v>20300</v>
      </c>
      <c r="Y371" s="1">
        <v>16500</v>
      </c>
      <c r="Z371" s="1">
        <v>15000</v>
      </c>
      <c r="AA371" s="1">
        <v>12400</v>
      </c>
      <c r="AB371" s="1">
        <v>12400</v>
      </c>
      <c r="AC371" s="1"/>
      <c r="AD371" s="1"/>
      <c r="AE371" s="1" t="s">
        <v>9</v>
      </c>
      <c r="AF371" s="1" t="s">
        <v>9</v>
      </c>
      <c r="AG371" s="1"/>
      <c r="AH371" s="1"/>
      <c r="AI371" s="1"/>
      <c r="AJ371" s="1"/>
      <c r="AK371" s="1"/>
      <c r="AL371" s="1"/>
      <c r="AM371" s="1"/>
      <c r="AN371" s="1"/>
      <c r="AO371" s="71"/>
      <c r="AP371" s="71"/>
      <c r="AR371" s="4" t="str">
        <f>IFERROR(VLOOKUP(Table3[[#This Row],[Station '#]], $AU$3:$AV$147,2,FALSE),"")</f>
        <v/>
      </c>
    </row>
    <row r="372" spans="1:44" ht="16.5" hidden="1" customHeight="1" x14ac:dyDescent="0.3">
      <c r="A372" s="70" t="s">
        <v>433</v>
      </c>
      <c r="B372" s="2" t="s">
        <v>144</v>
      </c>
      <c r="C372" s="1">
        <v>338</v>
      </c>
      <c r="D372" s="2">
        <v>9700</v>
      </c>
      <c r="E372" s="2">
        <v>10600</v>
      </c>
      <c r="F372" s="2">
        <v>12400</v>
      </c>
      <c r="G372" s="2">
        <v>13600</v>
      </c>
      <c r="H372" s="2">
        <v>14900</v>
      </c>
      <c r="I372" s="2">
        <v>14400</v>
      </c>
      <c r="J372" s="2">
        <v>16200</v>
      </c>
      <c r="K372" s="2">
        <v>15700</v>
      </c>
      <c r="L372" s="2">
        <v>17000</v>
      </c>
      <c r="M372" s="2">
        <v>13800</v>
      </c>
      <c r="N372" s="2">
        <v>13800</v>
      </c>
      <c r="O372" s="2">
        <v>13300</v>
      </c>
      <c r="P372" s="2">
        <v>14500</v>
      </c>
      <c r="Q372" s="2">
        <v>13400</v>
      </c>
      <c r="R372" s="1">
        <v>14100</v>
      </c>
      <c r="S372" s="1">
        <v>14200</v>
      </c>
      <c r="T372" s="1">
        <v>12300</v>
      </c>
      <c r="U372" s="1">
        <v>14700</v>
      </c>
      <c r="V372" s="1">
        <v>15200</v>
      </c>
      <c r="W372" s="1">
        <v>17800</v>
      </c>
      <c r="X372" s="1">
        <v>15100</v>
      </c>
      <c r="Y372" s="1">
        <v>14000</v>
      </c>
      <c r="Z372" s="1">
        <v>11700</v>
      </c>
      <c r="AA372" s="1">
        <v>10100</v>
      </c>
      <c r="AB372" s="1">
        <v>9900</v>
      </c>
      <c r="AC372" s="1"/>
      <c r="AD372" s="1"/>
      <c r="AE372" s="1" t="s">
        <v>9</v>
      </c>
      <c r="AF372" s="1" t="s">
        <v>9</v>
      </c>
      <c r="AG372" s="1"/>
      <c r="AH372" s="1"/>
      <c r="AI372" s="1"/>
      <c r="AJ372" s="1"/>
      <c r="AK372" s="1"/>
      <c r="AL372" s="1"/>
      <c r="AM372" s="1"/>
      <c r="AN372" s="1"/>
      <c r="AO372" s="71"/>
      <c r="AP372" s="71"/>
      <c r="AR372" s="4" t="str">
        <f>IFERROR(VLOOKUP(Table3[[#This Row],[Station '#]], $AU$3:$AV$147,2,FALSE),"")</f>
        <v/>
      </c>
    </row>
    <row r="373" spans="1:44" x14ac:dyDescent="0.3">
      <c r="A373" s="70"/>
      <c r="B373" s="2"/>
      <c r="C373" s="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1"/>
      <c r="S373" s="1"/>
      <c r="T373" s="1"/>
      <c r="U373" s="1"/>
      <c r="V373" s="1"/>
      <c r="W373" s="1"/>
      <c r="X373" s="1"/>
      <c r="Y373" s="1"/>
      <c r="Z373" s="1"/>
      <c r="AA373" s="1"/>
      <c r="AB373" s="1"/>
      <c r="AC373" s="1"/>
      <c r="AD373" s="1"/>
      <c r="AE373" s="1" t="s">
        <v>9</v>
      </c>
      <c r="AF373" s="1" t="s">
        <v>9</v>
      </c>
      <c r="AG373" s="1"/>
      <c r="AH373" s="1"/>
      <c r="AI373" s="1"/>
      <c r="AJ373" s="1"/>
      <c r="AK373" s="1"/>
      <c r="AL373" s="1"/>
      <c r="AM373" s="1"/>
      <c r="AN373" s="1"/>
      <c r="AO373" s="71"/>
      <c r="AP373" s="71"/>
      <c r="AR373" s="4" t="str">
        <f>IFERROR(VLOOKUP(Table3[[#This Row],[Station '#]], $AU$3:$AV$147,2,FALSE),"")</f>
        <v/>
      </c>
    </row>
    <row r="374" spans="1:44" x14ac:dyDescent="0.3">
      <c r="A374" s="70" t="s">
        <v>422</v>
      </c>
      <c r="B374" s="2" t="s">
        <v>423</v>
      </c>
      <c r="C374" s="1">
        <v>531</v>
      </c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1"/>
      <c r="S374" s="1"/>
      <c r="T374" s="1"/>
      <c r="U374" s="1"/>
      <c r="V374" s="1"/>
      <c r="W374" s="1"/>
      <c r="X374" s="1"/>
      <c r="Y374" s="1"/>
      <c r="Z374" s="1"/>
      <c r="AA374" s="1"/>
      <c r="AB374" s="1"/>
      <c r="AC374" s="1"/>
      <c r="AD374" s="1"/>
      <c r="AE374" s="1"/>
      <c r="AF374" s="1">
        <v>17500</v>
      </c>
      <c r="AG374" s="1"/>
      <c r="AH374" s="1"/>
      <c r="AI374" s="1"/>
      <c r="AJ374" s="1"/>
      <c r="AK374" s="1"/>
      <c r="AL374" s="1"/>
      <c r="AM374" s="1"/>
      <c r="AN374" s="1"/>
      <c r="AO374" s="71"/>
      <c r="AP374" s="71"/>
      <c r="AR374" s="4" t="str">
        <f>IFERROR(VLOOKUP(Table3[[#This Row],[Station '#]], $AU$3:$AV$147,2,FALSE),"")</f>
        <v/>
      </c>
    </row>
    <row r="375" spans="1:44" x14ac:dyDescent="0.3">
      <c r="A375" s="70"/>
      <c r="B375" s="2"/>
      <c r="C375" s="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1"/>
      <c r="S375" s="1"/>
      <c r="T375" s="1"/>
      <c r="U375" s="1"/>
      <c r="V375" s="1"/>
      <c r="W375" s="1"/>
      <c r="X375" s="1"/>
      <c r="Y375" s="1"/>
      <c r="Z375" s="1"/>
      <c r="AA375" s="1"/>
      <c r="AB375" s="1"/>
      <c r="AC375" s="1"/>
      <c r="AD375" s="1"/>
      <c r="AE375" s="1"/>
      <c r="AF375" s="1" t="s">
        <v>9</v>
      </c>
      <c r="AG375" s="1"/>
      <c r="AH375" s="1"/>
      <c r="AI375" s="1"/>
      <c r="AJ375" s="1"/>
      <c r="AK375" s="1"/>
      <c r="AL375" s="1"/>
      <c r="AM375" s="1"/>
      <c r="AN375" s="1"/>
      <c r="AO375" s="71"/>
      <c r="AP375" s="71"/>
      <c r="AR375" s="4" t="str">
        <f>IFERROR(VLOOKUP(Table3[[#This Row],[Station '#]], $AU$3:$AV$147,2,FALSE),"")</f>
        <v/>
      </c>
    </row>
    <row r="376" spans="1:44" ht="16.5" hidden="1" customHeight="1" x14ac:dyDescent="0.3">
      <c r="A376" s="70" t="s">
        <v>241</v>
      </c>
      <c r="B376" s="2" t="s">
        <v>242</v>
      </c>
      <c r="C376" s="1">
        <v>608</v>
      </c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1"/>
      <c r="S376" s="1">
        <v>6800</v>
      </c>
      <c r="T376" s="1">
        <v>5400</v>
      </c>
      <c r="U376" s="1">
        <v>4800</v>
      </c>
      <c r="V376" s="1">
        <v>4400</v>
      </c>
      <c r="W376" s="1">
        <v>4500</v>
      </c>
      <c r="X376" s="1">
        <v>4100</v>
      </c>
      <c r="Y376" s="1">
        <v>4800</v>
      </c>
      <c r="Z376" s="1">
        <v>3100</v>
      </c>
      <c r="AA376" s="1">
        <v>5400</v>
      </c>
      <c r="AB376" s="1">
        <v>2800</v>
      </c>
      <c r="AC376" s="1"/>
      <c r="AD376" s="1"/>
      <c r="AE376" s="1" t="s">
        <v>9</v>
      </c>
      <c r="AF376" s="1" t="s">
        <v>9</v>
      </c>
      <c r="AG376" s="1"/>
      <c r="AH376" s="1"/>
      <c r="AI376" s="1"/>
      <c r="AJ376" s="1"/>
      <c r="AK376" s="1"/>
      <c r="AL376" s="1"/>
      <c r="AM376" s="1"/>
      <c r="AN376" s="1"/>
      <c r="AO376" s="71"/>
      <c r="AP376" s="71"/>
      <c r="AR376" s="4" t="str">
        <f>IFERROR(VLOOKUP(Table3[[#This Row],[Station '#]], $AU$3:$AV$147,2,FALSE),"")</f>
        <v/>
      </c>
    </row>
    <row r="377" spans="1:44" ht="16.5" hidden="1" customHeight="1" x14ac:dyDescent="0.3">
      <c r="A377" s="70" t="s">
        <v>241</v>
      </c>
      <c r="B377" s="2" t="s">
        <v>243</v>
      </c>
      <c r="C377" s="1">
        <v>609</v>
      </c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1"/>
      <c r="S377" s="1">
        <v>11400</v>
      </c>
      <c r="T377" s="1">
        <v>8800</v>
      </c>
      <c r="U377" s="1">
        <v>10500</v>
      </c>
      <c r="V377" s="1">
        <v>9700</v>
      </c>
      <c r="W377" s="1">
        <v>10600</v>
      </c>
      <c r="X377" s="1">
        <v>8900</v>
      </c>
      <c r="Y377" s="1">
        <v>10700</v>
      </c>
      <c r="Z377" s="1">
        <v>7700</v>
      </c>
      <c r="AA377" s="1">
        <v>7400</v>
      </c>
      <c r="AB377" s="1">
        <v>6300</v>
      </c>
      <c r="AC377" s="1"/>
      <c r="AD377" s="1"/>
      <c r="AE377" s="1" t="s">
        <v>9</v>
      </c>
      <c r="AF377" s="1" t="s">
        <v>9</v>
      </c>
      <c r="AG377" s="1"/>
      <c r="AH377" s="1"/>
      <c r="AI377" s="1"/>
      <c r="AJ377" s="1"/>
      <c r="AK377" s="1"/>
      <c r="AL377" s="1"/>
      <c r="AM377" s="1"/>
      <c r="AN377" s="1"/>
      <c r="AO377" s="71"/>
      <c r="AP377" s="71"/>
      <c r="AR377" s="4" t="str">
        <f>IFERROR(VLOOKUP(Table3[[#This Row],[Station '#]], $AU$3:$AV$147,2,FALSE),"")</f>
        <v/>
      </c>
    </row>
    <row r="378" spans="1:44" hidden="1" x14ac:dyDescent="0.3">
      <c r="A378" s="70" t="s">
        <v>241</v>
      </c>
      <c r="B378" s="2" t="s">
        <v>244</v>
      </c>
      <c r="C378" s="1">
        <v>610</v>
      </c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1"/>
      <c r="S378" s="1">
        <v>7500</v>
      </c>
      <c r="T378" s="1">
        <v>7800</v>
      </c>
      <c r="U378" s="1">
        <v>7400</v>
      </c>
      <c r="V378" s="1">
        <v>7600</v>
      </c>
      <c r="W378" s="1">
        <v>8900</v>
      </c>
      <c r="X378" s="1">
        <v>8700</v>
      </c>
      <c r="Y378" s="1">
        <v>11500</v>
      </c>
      <c r="Z378" s="1">
        <v>8400</v>
      </c>
      <c r="AA378" s="1">
        <v>7700</v>
      </c>
      <c r="AB378" s="1">
        <v>6700</v>
      </c>
      <c r="AC378" s="1"/>
      <c r="AD378" s="1"/>
      <c r="AE378" s="1" t="s">
        <v>9</v>
      </c>
      <c r="AF378" s="1" t="s">
        <v>9</v>
      </c>
      <c r="AG378" s="1"/>
      <c r="AH378" s="1"/>
      <c r="AI378" s="1"/>
      <c r="AJ378" s="1"/>
      <c r="AK378" s="1"/>
      <c r="AL378" s="1"/>
      <c r="AM378" s="1"/>
      <c r="AN378" s="1"/>
      <c r="AO378" s="71"/>
      <c r="AP378" s="71"/>
      <c r="AR378" s="4" t="str">
        <f>IFERROR(VLOOKUP(Table3[[#This Row],[Station '#]], $AU$3:$AV$147,2,FALSE),"")</f>
        <v/>
      </c>
    </row>
    <row r="379" spans="1:44" hidden="1" x14ac:dyDescent="0.3">
      <c r="A379" s="70"/>
      <c r="B379" s="2"/>
      <c r="C379" s="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1"/>
      <c r="S379" s="1" t="s">
        <v>7</v>
      </c>
      <c r="T379" s="1" t="s">
        <v>9</v>
      </c>
      <c r="U379" s="1" t="s">
        <v>7</v>
      </c>
      <c r="V379" s="1" t="s">
        <v>9</v>
      </c>
      <c r="W379" s="1"/>
      <c r="X379" s="1"/>
      <c r="Y379" s="1"/>
      <c r="Z379" s="1"/>
      <c r="AA379" s="1"/>
      <c r="AB379" s="1"/>
      <c r="AC379" s="1"/>
      <c r="AD379" s="1"/>
      <c r="AE379" s="1" t="s">
        <v>9</v>
      </c>
      <c r="AF379" s="1" t="s">
        <v>9</v>
      </c>
      <c r="AG379" s="1"/>
      <c r="AH379" s="1"/>
      <c r="AI379" s="1"/>
      <c r="AJ379" s="1"/>
      <c r="AK379" s="1"/>
      <c r="AL379" s="1"/>
      <c r="AM379" s="1"/>
      <c r="AN379" s="1"/>
      <c r="AO379" s="71"/>
      <c r="AP379" s="71"/>
      <c r="AR379" s="4" t="str">
        <f>IFERROR(VLOOKUP(Table3[[#This Row],[Station '#]], $AU$3:$AV$147,2,FALSE),"")</f>
        <v/>
      </c>
    </row>
    <row r="380" spans="1:44" hidden="1" x14ac:dyDescent="0.3">
      <c r="A380" s="70" t="s">
        <v>245</v>
      </c>
      <c r="B380" s="2" t="s">
        <v>196</v>
      </c>
      <c r="C380" s="1">
        <v>340</v>
      </c>
      <c r="D380" s="2"/>
      <c r="E380" s="2"/>
      <c r="F380" s="2"/>
      <c r="G380" s="2"/>
      <c r="H380" s="2"/>
      <c r="I380" s="2">
        <v>200</v>
      </c>
      <c r="J380" s="2">
        <v>200</v>
      </c>
      <c r="K380" s="2">
        <v>200</v>
      </c>
      <c r="L380" s="2">
        <v>200</v>
      </c>
      <c r="M380" s="2">
        <v>250</v>
      </c>
      <c r="N380" s="2">
        <v>200</v>
      </c>
      <c r="O380" s="2">
        <v>200</v>
      </c>
      <c r="P380" s="2">
        <v>200</v>
      </c>
      <c r="Q380" s="2">
        <v>200</v>
      </c>
      <c r="R380" s="1">
        <v>200</v>
      </c>
      <c r="S380" s="1">
        <v>200</v>
      </c>
      <c r="T380" s="1">
        <v>200</v>
      </c>
      <c r="U380" s="1">
        <v>300</v>
      </c>
      <c r="V380" s="1">
        <v>400</v>
      </c>
      <c r="W380" s="1">
        <v>300</v>
      </c>
      <c r="X380" s="1">
        <v>1300</v>
      </c>
      <c r="Y380" s="1"/>
      <c r="Z380" s="1">
        <v>3600</v>
      </c>
      <c r="AA380" s="1">
        <v>1900</v>
      </c>
      <c r="AB380" s="1">
        <v>1800</v>
      </c>
      <c r="AC380" s="1">
        <v>2000</v>
      </c>
      <c r="AD380" s="1"/>
      <c r="AE380" s="1" t="s">
        <v>9</v>
      </c>
      <c r="AF380" s="1" t="s">
        <v>9</v>
      </c>
      <c r="AG380" s="1"/>
      <c r="AH380" s="1"/>
      <c r="AI380" s="1"/>
      <c r="AJ380" s="1"/>
      <c r="AK380" s="1"/>
      <c r="AL380" s="1"/>
      <c r="AM380" s="1"/>
      <c r="AN380" s="1"/>
      <c r="AO380" s="71"/>
      <c r="AP380" s="71"/>
      <c r="AR380" s="4" t="str">
        <f>IFERROR(VLOOKUP(Table3[[#This Row],[Station '#]], $AU$3:$AV$147,2,FALSE),"")</f>
        <v/>
      </c>
    </row>
    <row r="381" spans="1:44" ht="16.5" hidden="1" customHeight="1" x14ac:dyDescent="0.3">
      <c r="A381" s="70" t="s">
        <v>245</v>
      </c>
      <c r="B381" s="2" t="s">
        <v>246</v>
      </c>
      <c r="C381" s="1">
        <v>376</v>
      </c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 t="s">
        <v>247</v>
      </c>
      <c r="P381" s="2" t="s">
        <v>247</v>
      </c>
      <c r="Q381" s="2" t="s">
        <v>248</v>
      </c>
      <c r="R381" s="1">
        <v>100</v>
      </c>
      <c r="S381" s="1">
        <v>100</v>
      </c>
      <c r="T381" s="1">
        <v>100</v>
      </c>
      <c r="U381" s="1">
        <v>100</v>
      </c>
      <c r="V381" s="1"/>
      <c r="W381" s="1"/>
      <c r="X381" s="1"/>
      <c r="Y381" s="1"/>
      <c r="Z381" s="1"/>
      <c r="AA381" s="1"/>
      <c r="AB381" s="1">
        <v>1800</v>
      </c>
      <c r="AC381" s="1">
        <v>2100</v>
      </c>
      <c r="AD381" s="1"/>
      <c r="AE381" s="1" t="s">
        <v>9</v>
      </c>
      <c r="AF381" s="1" t="s">
        <v>9</v>
      </c>
      <c r="AG381" s="1"/>
      <c r="AH381" s="1"/>
      <c r="AI381" s="1"/>
      <c r="AJ381" s="1"/>
      <c r="AK381" s="1"/>
      <c r="AL381" s="1"/>
      <c r="AM381" s="1"/>
      <c r="AN381" s="1"/>
      <c r="AO381" s="71"/>
      <c r="AP381" s="71"/>
      <c r="AR381" s="4" t="str">
        <f>IFERROR(VLOOKUP(Table3[[#This Row],[Station '#]], $AU$3:$AV$147,2,FALSE),"")</f>
        <v/>
      </c>
    </row>
    <row r="382" spans="1:44" x14ac:dyDescent="0.3">
      <c r="A382" s="70" t="s">
        <v>245</v>
      </c>
      <c r="B382" s="2" t="s">
        <v>249</v>
      </c>
      <c r="C382" s="1">
        <v>341</v>
      </c>
      <c r="D382" s="2"/>
      <c r="E382" s="2"/>
      <c r="F382" s="2"/>
      <c r="G382" s="2"/>
      <c r="H382" s="2"/>
      <c r="I382" s="2" t="s">
        <v>9</v>
      </c>
      <c r="J382" s="2" t="s">
        <v>9</v>
      </c>
      <c r="K382" s="2" t="s">
        <v>9</v>
      </c>
      <c r="L382" s="2"/>
      <c r="M382" s="2"/>
      <c r="N382" s="2"/>
      <c r="O382" s="2"/>
      <c r="P382" s="2"/>
      <c r="Q382" s="2"/>
      <c r="R382" s="1"/>
      <c r="S382" s="1" t="s">
        <v>7</v>
      </c>
      <c r="T382" s="1" t="s">
        <v>9</v>
      </c>
      <c r="U382" s="1" t="s">
        <v>7</v>
      </c>
      <c r="V382" s="1" t="s">
        <v>9</v>
      </c>
      <c r="W382" s="1"/>
      <c r="X382" s="1">
        <v>2100</v>
      </c>
      <c r="Y382" s="1">
        <v>2900</v>
      </c>
      <c r="Z382" s="1">
        <v>3400</v>
      </c>
      <c r="AA382" s="1">
        <v>2500</v>
      </c>
      <c r="AB382" s="1">
        <v>2200</v>
      </c>
      <c r="AC382" s="1">
        <v>2300</v>
      </c>
      <c r="AD382" s="1"/>
      <c r="AE382" s="1" t="s">
        <v>9</v>
      </c>
      <c r="AF382" s="1" t="s">
        <v>9</v>
      </c>
      <c r="AG382" s="1"/>
      <c r="AH382" s="1"/>
      <c r="AI382" s="1"/>
      <c r="AJ382" s="1">
        <v>3700</v>
      </c>
      <c r="AK382" s="1"/>
      <c r="AL382" s="1">
        <v>3800</v>
      </c>
      <c r="AM382" s="1"/>
      <c r="AN382" s="1"/>
      <c r="AO382" s="71"/>
      <c r="AP382" s="71"/>
      <c r="AR382" s="4" t="str">
        <f>IFERROR(VLOOKUP(Table3[[#This Row],[Station '#]], $AU$3:$AV$147,2,FALSE),"")</f>
        <v/>
      </c>
    </row>
    <row r="383" spans="1:44" x14ac:dyDescent="0.3">
      <c r="A383" s="70"/>
      <c r="B383" s="2"/>
      <c r="C383" s="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1"/>
      <c r="S383" s="1"/>
      <c r="T383" s="1"/>
      <c r="U383" s="1"/>
      <c r="V383" s="1"/>
      <c r="W383" s="1"/>
      <c r="X383" s="1"/>
      <c r="Y383" s="1"/>
      <c r="Z383" s="1"/>
      <c r="AA383" s="1"/>
      <c r="AB383" s="1"/>
      <c r="AC383" s="1"/>
      <c r="AD383" s="1"/>
      <c r="AE383" s="1" t="s">
        <v>9</v>
      </c>
      <c r="AF383" s="1" t="s">
        <v>9</v>
      </c>
      <c r="AG383" s="1"/>
      <c r="AH383" s="1"/>
      <c r="AI383" s="1"/>
      <c r="AJ383" s="1"/>
      <c r="AK383" s="1"/>
      <c r="AL383" s="1"/>
      <c r="AM383" s="1"/>
      <c r="AN383" s="1"/>
      <c r="AO383" s="71"/>
      <c r="AP383" s="71"/>
      <c r="AR383" s="4" t="str">
        <f>IFERROR(VLOOKUP(Table3[[#This Row],[Station '#]], $AU$3:$AV$147,2,FALSE),"")</f>
        <v/>
      </c>
    </row>
    <row r="384" spans="1:44" ht="16.5" hidden="1" customHeight="1" x14ac:dyDescent="0.3">
      <c r="A384" s="70" t="s">
        <v>250</v>
      </c>
      <c r="B384" s="2" t="s">
        <v>251</v>
      </c>
      <c r="C384" s="1">
        <v>507</v>
      </c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>
        <v>2400</v>
      </c>
      <c r="Q384" s="2">
        <v>2600</v>
      </c>
      <c r="R384" s="1">
        <v>2900</v>
      </c>
      <c r="S384" s="1">
        <v>2300</v>
      </c>
      <c r="T384" s="1">
        <v>2800</v>
      </c>
      <c r="U384" s="1">
        <v>2900</v>
      </c>
      <c r="V384" s="1">
        <v>3000</v>
      </c>
      <c r="W384" s="1">
        <v>3000</v>
      </c>
      <c r="X384" s="1">
        <v>3400</v>
      </c>
      <c r="Y384" s="1">
        <v>3300</v>
      </c>
      <c r="Z384" s="1">
        <v>3300</v>
      </c>
      <c r="AA384" s="1">
        <v>2900</v>
      </c>
      <c r="AB384" s="1">
        <v>3000</v>
      </c>
      <c r="AC384" s="1"/>
      <c r="AD384" s="1"/>
      <c r="AE384" s="1" t="s">
        <v>9</v>
      </c>
      <c r="AF384" s="1" t="s">
        <v>9</v>
      </c>
      <c r="AG384" s="1"/>
      <c r="AH384" s="1"/>
      <c r="AI384" s="1"/>
      <c r="AJ384" s="1"/>
      <c r="AK384" s="1"/>
      <c r="AL384" s="1"/>
      <c r="AM384" s="1"/>
      <c r="AN384" s="1"/>
      <c r="AO384" s="71"/>
      <c r="AP384" s="71"/>
      <c r="AR384" s="4" t="str">
        <f>IFERROR(VLOOKUP(Table3[[#This Row],[Station '#]], $AU$3:$AV$147,2,FALSE),"")</f>
        <v/>
      </c>
    </row>
    <row r="385" spans="1:44" ht="16.5" hidden="1" customHeight="1" x14ac:dyDescent="0.3">
      <c r="A385" s="70"/>
      <c r="B385" s="2"/>
      <c r="C385" s="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1"/>
      <c r="S385" s="1" t="s">
        <v>7</v>
      </c>
      <c r="T385" s="1" t="s">
        <v>9</v>
      </c>
      <c r="U385" s="1" t="s">
        <v>7</v>
      </c>
      <c r="V385" s="1" t="s">
        <v>9</v>
      </c>
      <c r="W385" s="1"/>
      <c r="X385" s="1"/>
      <c r="Y385" s="1"/>
      <c r="Z385" s="1"/>
      <c r="AA385" s="1"/>
      <c r="AB385" s="1"/>
      <c r="AC385" s="1"/>
      <c r="AD385" s="1"/>
      <c r="AE385" s="1" t="s">
        <v>9</v>
      </c>
      <c r="AF385" s="1" t="s">
        <v>9</v>
      </c>
      <c r="AG385" s="1"/>
      <c r="AH385" s="1"/>
      <c r="AI385" s="1"/>
      <c r="AJ385" s="1"/>
      <c r="AK385" s="1"/>
      <c r="AL385" s="1"/>
      <c r="AM385" s="1"/>
      <c r="AN385" s="1"/>
      <c r="AO385" s="71"/>
      <c r="AP385" s="71"/>
      <c r="AR385" s="4" t="str">
        <f>IFERROR(VLOOKUP(Table3[[#This Row],[Station '#]], $AU$3:$AV$147,2,FALSE),"")</f>
        <v/>
      </c>
    </row>
    <row r="386" spans="1:44" ht="16.5" hidden="1" customHeight="1" x14ac:dyDescent="0.3">
      <c r="A386" s="70" t="s">
        <v>252</v>
      </c>
      <c r="B386" s="2" t="s">
        <v>253</v>
      </c>
      <c r="C386" s="1">
        <v>477</v>
      </c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>
        <v>400</v>
      </c>
      <c r="Q386" s="2">
        <v>300</v>
      </c>
      <c r="R386" s="1">
        <v>300</v>
      </c>
      <c r="S386" s="1">
        <v>200</v>
      </c>
      <c r="T386" s="1">
        <v>300</v>
      </c>
      <c r="U386" s="1">
        <v>400</v>
      </c>
      <c r="V386" s="1">
        <v>400</v>
      </c>
      <c r="W386" s="1">
        <v>500</v>
      </c>
      <c r="X386" s="1"/>
      <c r="Y386" s="1">
        <v>1200</v>
      </c>
      <c r="Z386" s="1">
        <v>1000</v>
      </c>
      <c r="AA386" s="1">
        <v>800</v>
      </c>
      <c r="AB386" s="1">
        <v>600</v>
      </c>
      <c r="AC386" s="1"/>
      <c r="AD386" s="1"/>
      <c r="AE386" s="1" t="s">
        <v>9</v>
      </c>
      <c r="AF386" s="1" t="s">
        <v>9</v>
      </c>
      <c r="AG386" s="1"/>
      <c r="AH386" s="1"/>
      <c r="AI386" s="1"/>
      <c r="AJ386" s="1"/>
      <c r="AK386" s="1"/>
      <c r="AL386" s="1"/>
      <c r="AM386" s="1"/>
      <c r="AN386" s="1"/>
      <c r="AO386" s="71"/>
      <c r="AP386" s="71"/>
      <c r="AR386" s="4" t="str">
        <f>IFERROR(VLOOKUP(Table3[[#This Row],[Station '#]], $AU$3:$AV$147,2,FALSE),"")</f>
        <v/>
      </c>
    </row>
    <row r="387" spans="1:44" ht="16.5" hidden="1" customHeight="1" x14ac:dyDescent="0.3">
      <c r="A387" s="70"/>
      <c r="B387" s="2"/>
      <c r="C387" s="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1"/>
      <c r="S387" s="1" t="s">
        <v>7</v>
      </c>
      <c r="T387" s="1" t="s">
        <v>9</v>
      </c>
      <c r="U387" s="1" t="s">
        <v>7</v>
      </c>
      <c r="V387" s="1" t="s">
        <v>9</v>
      </c>
      <c r="W387" s="1"/>
      <c r="X387" s="1"/>
      <c r="Y387" s="1"/>
      <c r="Z387" s="1"/>
      <c r="AA387" s="1"/>
      <c r="AB387" s="1"/>
      <c r="AC387" s="1"/>
      <c r="AD387" s="1"/>
      <c r="AE387" s="1" t="s">
        <v>9</v>
      </c>
      <c r="AF387" s="1" t="s">
        <v>9</v>
      </c>
      <c r="AG387" s="1"/>
      <c r="AH387" s="1"/>
      <c r="AI387" s="1"/>
      <c r="AJ387" s="1"/>
      <c r="AK387" s="1"/>
      <c r="AL387" s="1"/>
      <c r="AM387" s="1"/>
      <c r="AN387" s="1"/>
      <c r="AO387" s="71"/>
      <c r="AP387" s="71"/>
      <c r="AR387" s="4" t="str">
        <f>IFERROR(VLOOKUP(Table3[[#This Row],[Station '#]], $AU$3:$AV$147,2,FALSE),"")</f>
        <v/>
      </c>
    </row>
    <row r="388" spans="1:44" ht="15.75" customHeight="1" x14ac:dyDescent="0.3">
      <c r="A388" s="70" t="s">
        <v>254</v>
      </c>
      <c r="B388" s="2" t="s">
        <v>255</v>
      </c>
      <c r="C388" s="1">
        <v>344</v>
      </c>
      <c r="D388" s="2"/>
      <c r="E388" s="2">
        <v>2700</v>
      </c>
      <c r="F388" s="2">
        <v>2600</v>
      </c>
      <c r="G388" s="2">
        <v>2900</v>
      </c>
      <c r="H388" s="2">
        <v>2600</v>
      </c>
      <c r="I388" s="2">
        <v>2700</v>
      </c>
      <c r="J388" s="2">
        <v>2200</v>
      </c>
      <c r="K388" s="2">
        <v>2200</v>
      </c>
      <c r="L388" s="2">
        <v>4100</v>
      </c>
      <c r="M388" s="2">
        <v>2500</v>
      </c>
      <c r="N388" s="2">
        <v>2500</v>
      </c>
      <c r="O388" s="2">
        <v>2500</v>
      </c>
      <c r="P388" s="2">
        <v>2700</v>
      </c>
      <c r="Q388" s="2">
        <v>2700</v>
      </c>
      <c r="R388" s="1">
        <v>2400</v>
      </c>
      <c r="S388" s="1">
        <v>3000</v>
      </c>
      <c r="T388" s="1">
        <v>2700</v>
      </c>
      <c r="U388" s="1">
        <v>3100</v>
      </c>
      <c r="V388" s="1">
        <v>3000</v>
      </c>
      <c r="W388" s="1">
        <v>2500</v>
      </c>
      <c r="X388" s="1">
        <v>2900</v>
      </c>
      <c r="Y388" s="1">
        <v>3200</v>
      </c>
      <c r="Z388" s="1">
        <v>2700</v>
      </c>
      <c r="AA388" s="1">
        <v>2600</v>
      </c>
      <c r="AB388" s="1">
        <v>2400</v>
      </c>
      <c r="AC388" s="1"/>
      <c r="AD388" s="1">
        <v>2100</v>
      </c>
      <c r="AE388" s="1" t="s">
        <v>9</v>
      </c>
      <c r="AF388" s="1">
        <v>2600</v>
      </c>
      <c r="AG388" s="1"/>
      <c r="AH388" s="1">
        <v>2500</v>
      </c>
      <c r="AI388" s="1"/>
      <c r="AJ388" s="1">
        <v>2500</v>
      </c>
      <c r="AK388" s="1"/>
      <c r="AL388" s="1">
        <v>2300</v>
      </c>
      <c r="AM388" s="1"/>
      <c r="AN388" s="1"/>
      <c r="AO388" s="71"/>
      <c r="AP388" s="71"/>
      <c r="AR388" s="4" t="str">
        <f>IFERROR(VLOOKUP(Table3[[#This Row],[Station '#]], $AU$3:$AV$147,2,FALSE),"")</f>
        <v/>
      </c>
    </row>
    <row r="389" spans="1:44" x14ac:dyDescent="0.3">
      <c r="A389" s="70"/>
      <c r="B389" s="2"/>
      <c r="C389" s="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1"/>
      <c r="S389" s="1" t="s">
        <v>7</v>
      </c>
      <c r="T389" s="1" t="s">
        <v>9</v>
      </c>
      <c r="U389" s="1" t="s">
        <v>7</v>
      </c>
      <c r="V389" s="1" t="s">
        <v>9</v>
      </c>
      <c r="W389" s="1"/>
      <c r="X389" s="1"/>
      <c r="Y389" s="1"/>
      <c r="Z389" s="1"/>
      <c r="AA389" s="1"/>
      <c r="AB389" s="1"/>
      <c r="AC389" s="1"/>
      <c r="AD389" s="1"/>
      <c r="AE389" s="1" t="s">
        <v>9</v>
      </c>
      <c r="AF389" s="1" t="s">
        <v>9</v>
      </c>
      <c r="AG389" s="1"/>
      <c r="AH389" s="1"/>
      <c r="AI389" s="1"/>
      <c r="AJ389" s="1"/>
      <c r="AK389" s="1"/>
      <c r="AL389" s="1"/>
      <c r="AM389" s="1"/>
      <c r="AN389" s="1"/>
      <c r="AO389" s="71"/>
      <c r="AP389" s="71"/>
      <c r="AR389" s="4" t="str">
        <f>IFERROR(VLOOKUP(Table3[[#This Row],[Station '#]], $AU$3:$AV$147,2,FALSE),"")</f>
        <v/>
      </c>
    </row>
    <row r="390" spans="1:44" ht="16.5" hidden="1" customHeight="1" x14ac:dyDescent="0.3">
      <c r="A390" s="70" t="s">
        <v>256</v>
      </c>
      <c r="B390" s="2" t="s">
        <v>257</v>
      </c>
      <c r="C390" s="1">
        <v>487</v>
      </c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>
        <v>1100</v>
      </c>
      <c r="Q390" s="2">
        <v>1000</v>
      </c>
      <c r="R390" s="1">
        <v>1000</v>
      </c>
      <c r="S390" s="1">
        <v>1400</v>
      </c>
      <c r="T390" s="1">
        <v>1200</v>
      </c>
      <c r="U390" s="1">
        <v>1200</v>
      </c>
      <c r="V390" s="1">
        <v>1200</v>
      </c>
      <c r="W390" s="1">
        <v>1200</v>
      </c>
      <c r="X390" s="1">
        <v>1500</v>
      </c>
      <c r="Y390" s="1">
        <v>1600</v>
      </c>
      <c r="Z390" s="1">
        <v>1200</v>
      </c>
      <c r="AA390" s="1">
        <v>1100</v>
      </c>
      <c r="AB390" s="1">
        <v>1100</v>
      </c>
      <c r="AC390" s="1"/>
      <c r="AD390" s="1"/>
      <c r="AE390" s="1" t="s">
        <v>9</v>
      </c>
      <c r="AF390" s="1" t="s">
        <v>9</v>
      </c>
      <c r="AG390" s="1"/>
      <c r="AH390" s="1"/>
      <c r="AI390" s="1"/>
      <c r="AJ390" s="1"/>
      <c r="AK390" s="1"/>
      <c r="AL390" s="1"/>
      <c r="AM390" s="1"/>
      <c r="AN390" s="1"/>
      <c r="AO390" s="71"/>
      <c r="AP390" s="71"/>
      <c r="AR390" s="4" t="str">
        <f>IFERROR(VLOOKUP(Table3[[#This Row],[Station '#]], $AU$3:$AV$147,2,FALSE),"")</f>
        <v/>
      </c>
    </row>
    <row r="391" spans="1:44" ht="16.5" hidden="1" customHeight="1" x14ac:dyDescent="0.3">
      <c r="A391" s="70"/>
      <c r="B391" s="2"/>
      <c r="C391" s="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1"/>
      <c r="S391" s="1" t="s">
        <v>7</v>
      </c>
      <c r="T391" s="1" t="s">
        <v>9</v>
      </c>
      <c r="U391" s="1" t="s">
        <v>7</v>
      </c>
      <c r="V391" s="1" t="s">
        <v>9</v>
      </c>
      <c r="W391" s="1"/>
      <c r="X391" s="1"/>
      <c r="Y391" s="1"/>
      <c r="Z391" s="1"/>
      <c r="AA391" s="1"/>
      <c r="AB391" s="1"/>
      <c r="AC391" s="1"/>
      <c r="AD391" s="1"/>
      <c r="AE391" s="1" t="s">
        <v>9</v>
      </c>
      <c r="AF391" s="1" t="s">
        <v>9</v>
      </c>
      <c r="AG391" s="1"/>
      <c r="AH391" s="1"/>
      <c r="AI391" s="1"/>
      <c r="AJ391" s="1"/>
      <c r="AK391" s="1"/>
      <c r="AL391" s="1"/>
      <c r="AM391" s="1"/>
      <c r="AN391" s="1"/>
      <c r="AO391" s="71"/>
      <c r="AP391" s="71"/>
      <c r="AR391" s="4" t="str">
        <f>IFERROR(VLOOKUP(Table3[[#This Row],[Station '#]], $AU$3:$AV$147,2,FALSE),"")</f>
        <v/>
      </c>
    </row>
    <row r="392" spans="1:44" x14ac:dyDescent="0.3">
      <c r="A392" s="70" t="s">
        <v>258</v>
      </c>
      <c r="B392" s="2" t="s">
        <v>259</v>
      </c>
      <c r="C392" s="1">
        <v>485</v>
      </c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>
        <v>1000</v>
      </c>
      <c r="Q392" s="2">
        <v>1300</v>
      </c>
      <c r="R392" s="1">
        <v>1200</v>
      </c>
      <c r="S392" s="1">
        <v>1400</v>
      </c>
      <c r="T392" s="1">
        <v>1300</v>
      </c>
      <c r="U392" s="1">
        <v>1400</v>
      </c>
      <c r="V392" s="1">
        <v>1300</v>
      </c>
      <c r="W392" s="1">
        <v>1500</v>
      </c>
      <c r="X392" s="1">
        <v>1600</v>
      </c>
      <c r="Y392" s="1">
        <v>2200</v>
      </c>
      <c r="Z392" s="1">
        <v>2300</v>
      </c>
      <c r="AA392" s="1">
        <v>1600</v>
      </c>
      <c r="AB392" s="1">
        <v>1500</v>
      </c>
      <c r="AC392" s="1">
        <v>1800</v>
      </c>
      <c r="AD392" s="1"/>
      <c r="AE392" s="1" t="s">
        <v>9</v>
      </c>
      <c r="AF392" s="1">
        <v>2000</v>
      </c>
      <c r="AG392" s="1"/>
      <c r="AH392" s="1"/>
      <c r="AI392" s="1"/>
      <c r="AJ392" s="1"/>
      <c r="AK392" s="1"/>
      <c r="AL392" s="1"/>
      <c r="AM392" s="1"/>
      <c r="AN392" s="1"/>
      <c r="AO392" s="71"/>
      <c r="AP392" s="71"/>
      <c r="AR392" s="4" t="str">
        <f>IFERROR(VLOOKUP(Table3[[#This Row],[Station '#]], $AU$3:$AV$147,2,FALSE),"")</f>
        <v/>
      </c>
    </row>
    <row r="393" spans="1:44" x14ac:dyDescent="0.3">
      <c r="A393" s="70"/>
      <c r="B393" s="2"/>
      <c r="C393" s="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1"/>
      <c r="S393" s="1" t="s">
        <v>7</v>
      </c>
      <c r="T393" s="1" t="s">
        <v>9</v>
      </c>
      <c r="U393" s="1" t="s">
        <v>7</v>
      </c>
      <c r="V393" s="1" t="s">
        <v>9</v>
      </c>
      <c r="W393" s="1"/>
      <c r="X393" s="1"/>
      <c r="Y393" s="1"/>
      <c r="Z393" s="1"/>
      <c r="AA393" s="1"/>
      <c r="AB393" s="1"/>
      <c r="AC393" s="1"/>
      <c r="AD393" s="1"/>
      <c r="AE393" s="1" t="s">
        <v>9</v>
      </c>
      <c r="AF393" s="1" t="s">
        <v>9</v>
      </c>
      <c r="AG393" s="1"/>
      <c r="AH393" s="1"/>
      <c r="AI393" s="1"/>
      <c r="AJ393" s="1"/>
      <c r="AK393" s="1"/>
      <c r="AL393" s="1"/>
      <c r="AM393" s="1"/>
      <c r="AN393" s="1"/>
      <c r="AO393" s="71"/>
      <c r="AP393" s="71"/>
      <c r="AR393" s="4" t="str">
        <f>IFERROR(VLOOKUP(Table3[[#This Row],[Station '#]], $AU$3:$AV$147,2,FALSE),"")</f>
        <v/>
      </c>
    </row>
    <row r="394" spans="1:44" ht="16.5" hidden="1" customHeight="1" x14ac:dyDescent="0.3">
      <c r="A394" s="70" t="s">
        <v>260</v>
      </c>
      <c r="B394" s="2" t="s">
        <v>16</v>
      </c>
      <c r="C394" s="1"/>
      <c r="D394" s="2"/>
      <c r="E394" s="2"/>
      <c r="F394" s="2"/>
      <c r="G394" s="2">
        <v>14300</v>
      </c>
      <c r="H394" s="2">
        <v>20100</v>
      </c>
      <c r="I394" s="2">
        <v>20900</v>
      </c>
      <c r="J394" s="2">
        <v>18800</v>
      </c>
      <c r="K394" s="2">
        <v>18500</v>
      </c>
      <c r="L394" s="2">
        <v>19400</v>
      </c>
      <c r="M394" s="2">
        <v>13700</v>
      </c>
      <c r="N394" s="2">
        <v>16600</v>
      </c>
      <c r="O394" s="2">
        <v>15100</v>
      </c>
      <c r="P394" s="2"/>
      <c r="Q394" s="2"/>
      <c r="R394" s="1"/>
      <c r="S394" s="1" t="s">
        <v>7</v>
      </c>
      <c r="T394" s="1" t="s">
        <v>9</v>
      </c>
      <c r="U394" s="1" t="s">
        <v>7</v>
      </c>
      <c r="V394" s="1" t="s">
        <v>9</v>
      </c>
      <c r="W394" s="1"/>
      <c r="X394" s="1"/>
      <c r="Y394" s="1"/>
      <c r="Z394" s="1"/>
      <c r="AA394" s="1"/>
      <c r="AB394" s="1"/>
      <c r="AC394" s="1"/>
      <c r="AD394" s="1"/>
      <c r="AE394" s="1" t="s">
        <v>9</v>
      </c>
      <c r="AF394" s="1" t="s">
        <v>9</v>
      </c>
      <c r="AG394" s="1"/>
      <c r="AH394" s="1"/>
      <c r="AI394" s="1"/>
      <c r="AJ394" s="1"/>
      <c r="AK394" s="1"/>
      <c r="AL394" s="1"/>
      <c r="AM394" s="1"/>
      <c r="AN394" s="1"/>
      <c r="AO394" s="71"/>
      <c r="AP394" s="71"/>
      <c r="AR394" s="4" t="str">
        <f>IFERROR(VLOOKUP(Table3[[#This Row],[Station '#]], $AU$3:$AV$147,2,FALSE),"")</f>
        <v/>
      </c>
    </row>
    <row r="395" spans="1:44" ht="16.5" hidden="1" customHeight="1" x14ac:dyDescent="0.3">
      <c r="A395" s="70"/>
      <c r="B395" s="2"/>
      <c r="C395" s="1"/>
      <c r="D395" s="2"/>
      <c r="E395" s="2"/>
      <c r="F395" s="2"/>
      <c r="G395" s="2"/>
      <c r="H395" s="2"/>
      <c r="I395" s="2" t="s">
        <v>9</v>
      </c>
      <c r="J395" s="2" t="s">
        <v>9</v>
      </c>
      <c r="K395" s="2" t="s">
        <v>9</v>
      </c>
      <c r="L395" s="2"/>
      <c r="M395" s="2"/>
      <c r="N395" s="2"/>
      <c r="O395" s="2"/>
      <c r="P395" s="2"/>
      <c r="Q395" s="2"/>
      <c r="R395" s="1"/>
      <c r="S395" s="1" t="s">
        <v>7</v>
      </c>
      <c r="T395" s="1" t="s">
        <v>9</v>
      </c>
      <c r="U395" s="1" t="s">
        <v>7</v>
      </c>
      <c r="V395" s="1" t="s">
        <v>9</v>
      </c>
      <c r="W395" s="1"/>
      <c r="X395" s="1"/>
      <c r="Y395" s="1"/>
      <c r="Z395" s="1"/>
      <c r="AA395" s="1"/>
      <c r="AB395" s="1"/>
      <c r="AC395" s="1"/>
      <c r="AD395" s="1"/>
      <c r="AE395" s="1" t="s">
        <v>9</v>
      </c>
      <c r="AF395" s="1" t="s">
        <v>9</v>
      </c>
      <c r="AG395" s="1"/>
      <c r="AH395" s="1"/>
      <c r="AI395" s="1"/>
      <c r="AJ395" s="1"/>
      <c r="AK395" s="1"/>
      <c r="AL395" s="1"/>
      <c r="AM395" s="1"/>
      <c r="AN395" s="1"/>
      <c r="AO395" s="71"/>
      <c r="AP395" s="71"/>
      <c r="AR395" s="4" t="str">
        <f>IFERROR(VLOOKUP(Table3[[#This Row],[Station '#]], $AU$3:$AV$147,2,FALSE),"")</f>
        <v/>
      </c>
    </row>
    <row r="396" spans="1:44" x14ac:dyDescent="0.3">
      <c r="A396" s="70" t="s">
        <v>261</v>
      </c>
      <c r="B396" s="2" t="s">
        <v>262</v>
      </c>
      <c r="C396" s="1">
        <v>348</v>
      </c>
      <c r="D396" s="2"/>
      <c r="E396" s="2"/>
      <c r="F396" s="2"/>
      <c r="G396" s="2"/>
      <c r="H396" s="2"/>
      <c r="I396" s="2">
        <v>1900</v>
      </c>
      <c r="J396" s="2">
        <v>1700</v>
      </c>
      <c r="K396" s="2">
        <v>2000</v>
      </c>
      <c r="L396" s="2">
        <v>2100</v>
      </c>
      <c r="M396" s="2">
        <v>1900</v>
      </c>
      <c r="N396" s="2">
        <v>2300</v>
      </c>
      <c r="O396" s="2">
        <v>1900</v>
      </c>
      <c r="P396" s="2">
        <v>2100</v>
      </c>
      <c r="Q396" s="2">
        <v>2300</v>
      </c>
      <c r="R396" s="1">
        <v>2200</v>
      </c>
      <c r="S396" s="1">
        <v>1800</v>
      </c>
      <c r="T396" s="1">
        <v>2300</v>
      </c>
      <c r="U396" s="1">
        <v>2500</v>
      </c>
      <c r="V396" s="1">
        <v>2800</v>
      </c>
      <c r="W396" s="1">
        <v>3100</v>
      </c>
      <c r="X396" s="1">
        <v>2900</v>
      </c>
      <c r="Y396" s="1">
        <v>2900</v>
      </c>
      <c r="Z396" s="1">
        <v>2800</v>
      </c>
      <c r="AA396" s="1">
        <v>2100</v>
      </c>
      <c r="AB396" s="1">
        <v>2400</v>
      </c>
      <c r="AC396" s="1">
        <v>1400</v>
      </c>
      <c r="AD396" s="1">
        <v>2200</v>
      </c>
      <c r="AE396" s="1" t="s">
        <v>9</v>
      </c>
      <c r="AF396" s="1">
        <v>2700</v>
      </c>
      <c r="AG396" s="1"/>
      <c r="AH396" s="1">
        <v>2900</v>
      </c>
      <c r="AI396" s="1"/>
      <c r="AJ396" s="1">
        <v>3100</v>
      </c>
      <c r="AK396" s="1"/>
      <c r="AL396" s="1">
        <v>2900</v>
      </c>
      <c r="AM396" s="1"/>
      <c r="AN396" s="1"/>
      <c r="AO396" s="71"/>
      <c r="AP396" s="71"/>
      <c r="AR396" s="4" t="str">
        <f>IFERROR(VLOOKUP(Table3[[#This Row],[Station '#]], $AU$3:$AV$147,2,FALSE),"")</f>
        <v/>
      </c>
    </row>
    <row r="397" spans="1:44" x14ac:dyDescent="0.3">
      <c r="A397" s="70" t="s">
        <v>261</v>
      </c>
      <c r="B397" s="2" t="s">
        <v>263</v>
      </c>
      <c r="C397" s="1">
        <v>346</v>
      </c>
      <c r="D397" s="2"/>
      <c r="E397" s="2"/>
      <c r="F397" s="2"/>
      <c r="G397" s="2"/>
      <c r="H397" s="2"/>
      <c r="I397" s="2">
        <v>1300</v>
      </c>
      <c r="J397" s="2">
        <v>1100</v>
      </c>
      <c r="K397" s="2">
        <v>1100</v>
      </c>
      <c r="L397" s="2">
        <v>1300</v>
      </c>
      <c r="M397" s="2">
        <v>1000</v>
      </c>
      <c r="N397" s="2">
        <v>1100</v>
      </c>
      <c r="O397" s="2">
        <v>1100</v>
      </c>
      <c r="P397" s="2">
        <v>1100</v>
      </c>
      <c r="Q397" s="2">
        <v>1100</v>
      </c>
      <c r="R397" s="1">
        <v>1200</v>
      </c>
      <c r="S397" s="1">
        <v>1200</v>
      </c>
      <c r="T397" s="1">
        <v>1300</v>
      </c>
      <c r="U397" s="1">
        <v>1500</v>
      </c>
      <c r="V397" s="1">
        <v>1500</v>
      </c>
      <c r="W397" s="1">
        <v>1700</v>
      </c>
      <c r="X397" s="1">
        <v>1600</v>
      </c>
      <c r="Y397" s="1">
        <v>1700</v>
      </c>
      <c r="Z397" s="1">
        <v>1600</v>
      </c>
      <c r="AA397" s="1">
        <v>1600</v>
      </c>
      <c r="AB397" s="1">
        <v>1200</v>
      </c>
      <c r="AC397" s="1"/>
      <c r="AD397" s="1"/>
      <c r="AE397" s="1" t="s">
        <v>9</v>
      </c>
      <c r="AF397" s="1">
        <v>1300</v>
      </c>
      <c r="AG397" s="1"/>
      <c r="AH397" s="1"/>
      <c r="AI397" s="1"/>
      <c r="AJ397" s="1"/>
      <c r="AK397" s="1"/>
      <c r="AL397" s="1"/>
      <c r="AM397" s="1"/>
      <c r="AN397" s="1"/>
      <c r="AO397" s="71"/>
      <c r="AP397" s="71"/>
      <c r="AR397" s="4" t="str">
        <f>IFERROR(VLOOKUP(Table3[[#This Row],[Station '#]], $AU$3:$AV$147,2,FALSE),"")</f>
        <v/>
      </c>
    </row>
    <row r="398" spans="1:44" x14ac:dyDescent="0.3">
      <c r="A398" s="70" t="s">
        <v>261</v>
      </c>
      <c r="B398" s="2" t="s">
        <v>264</v>
      </c>
      <c r="C398" s="1">
        <v>347</v>
      </c>
      <c r="D398" s="2"/>
      <c r="E398" s="2"/>
      <c r="F398" s="2"/>
      <c r="G398" s="2"/>
      <c r="H398" s="2"/>
      <c r="I398" s="2">
        <v>1200</v>
      </c>
      <c r="J398" s="2">
        <v>1200</v>
      </c>
      <c r="K398" s="2">
        <v>1300</v>
      </c>
      <c r="L398" s="2">
        <v>1500</v>
      </c>
      <c r="M398" s="2">
        <v>1300</v>
      </c>
      <c r="N398" s="2">
        <v>1600</v>
      </c>
      <c r="O398" s="2">
        <v>1500</v>
      </c>
      <c r="P398" s="2">
        <v>1700</v>
      </c>
      <c r="Q398" s="2">
        <v>1600</v>
      </c>
      <c r="R398" s="1">
        <v>1900</v>
      </c>
      <c r="S398" s="1">
        <v>1900</v>
      </c>
      <c r="T398" s="1">
        <v>1900</v>
      </c>
      <c r="U398" s="1">
        <v>2300</v>
      </c>
      <c r="V398" s="1">
        <v>2200</v>
      </c>
      <c r="W398" s="1">
        <v>2100</v>
      </c>
      <c r="X398" s="1">
        <v>1900</v>
      </c>
      <c r="Y398" s="1">
        <v>2000</v>
      </c>
      <c r="Z398" s="1">
        <v>1800</v>
      </c>
      <c r="AA398" s="1">
        <v>1600</v>
      </c>
      <c r="AB398" s="1">
        <v>1400</v>
      </c>
      <c r="AC398" s="1">
        <v>1600</v>
      </c>
      <c r="AD398" s="1">
        <v>1400</v>
      </c>
      <c r="AE398" s="1" t="s">
        <v>9</v>
      </c>
      <c r="AF398" s="1">
        <v>1400</v>
      </c>
      <c r="AG398" s="1"/>
      <c r="AH398" s="1">
        <v>1500</v>
      </c>
      <c r="AI398" s="1"/>
      <c r="AJ398" s="1">
        <v>1500</v>
      </c>
      <c r="AK398" s="1"/>
      <c r="AL398" s="1">
        <v>2000</v>
      </c>
      <c r="AM398" s="1"/>
      <c r="AN398" s="1"/>
      <c r="AO398" s="71"/>
      <c r="AP398" s="71"/>
      <c r="AR398" s="4" t="str">
        <f>IFERROR(VLOOKUP(Table3[[#This Row],[Station '#]], $AU$3:$AV$147,2,FALSE),"")</f>
        <v/>
      </c>
    </row>
    <row r="399" spans="1:44" x14ac:dyDescent="0.3">
      <c r="A399" s="70"/>
      <c r="B399" s="2"/>
      <c r="C399" s="1"/>
      <c r="D399" s="2"/>
      <c r="E399" s="2"/>
      <c r="F399" s="2"/>
      <c r="G399" s="2"/>
      <c r="H399" s="2"/>
      <c r="I399" s="2" t="s">
        <v>9</v>
      </c>
      <c r="J399" s="2" t="s">
        <v>9</v>
      </c>
      <c r="K399" s="2" t="s">
        <v>9</v>
      </c>
      <c r="L399" s="2"/>
      <c r="M399" s="2"/>
      <c r="N399" s="2"/>
      <c r="O399" s="2"/>
      <c r="P399" s="2"/>
      <c r="Q399" s="2"/>
      <c r="R399" s="1"/>
      <c r="S399" s="1" t="s">
        <v>7</v>
      </c>
      <c r="T399" s="1" t="s">
        <v>9</v>
      </c>
      <c r="U399" s="1" t="s">
        <v>7</v>
      </c>
      <c r="V399" s="1" t="s">
        <v>9</v>
      </c>
      <c r="W399" s="1"/>
      <c r="X399" s="1"/>
      <c r="Y399" s="1"/>
      <c r="Z399" s="1"/>
      <c r="AA399" s="1"/>
      <c r="AB399" s="1"/>
      <c r="AC399" s="1"/>
      <c r="AD399" s="1"/>
      <c r="AE399" s="1" t="s">
        <v>9</v>
      </c>
      <c r="AF399" s="1" t="s">
        <v>9</v>
      </c>
      <c r="AG399" s="1"/>
      <c r="AH399" s="1"/>
      <c r="AI399" s="1"/>
      <c r="AJ399" s="1"/>
      <c r="AK399" s="1"/>
      <c r="AL399" s="1"/>
      <c r="AM399" s="1"/>
      <c r="AN399" s="1"/>
      <c r="AO399" s="71"/>
      <c r="AP399" s="71"/>
      <c r="AR399" s="4" t="str">
        <f>IFERROR(VLOOKUP(Table3[[#This Row],[Station '#]], $AU$3:$AV$147,2,FALSE),"")</f>
        <v/>
      </c>
    </row>
    <row r="400" spans="1:44" x14ac:dyDescent="0.3">
      <c r="A400" s="70" t="s">
        <v>265</v>
      </c>
      <c r="B400" s="2" t="s">
        <v>266</v>
      </c>
      <c r="C400" s="72">
        <v>16</v>
      </c>
      <c r="D400" s="2"/>
      <c r="E400" s="2"/>
      <c r="F400" s="2"/>
      <c r="G400" s="2"/>
      <c r="H400" s="2"/>
      <c r="I400" s="2">
        <v>6800</v>
      </c>
      <c r="J400" s="2">
        <v>6900</v>
      </c>
      <c r="K400" s="2">
        <v>7200</v>
      </c>
      <c r="L400" s="2">
        <v>7700</v>
      </c>
      <c r="M400" s="2">
        <v>7700</v>
      </c>
      <c r="N400" s="2" t="s">
        <v>267</v>
      </c>
      <c r="O400" s="2">
        <v>8500</v>
      </c>
      <c r="P400" s="2">
        <v>8300</v>
      </c>
      <c r="Q400" s="2">
        <v>9500</v>
      </c>
      <c r="R400" s="1">
        <v>10200</v>
      </c>
      <c r="S400" s="1">
        <v>10200</v>
      </c>
      <c r="T400" s="1">
        <v>10200</v>
      </c>
      <c r="U400" s="1">
        <v>10700</v>
      </c>
      <c r="V400" s="1">
        <v>12600</v>
      </c>
      <c r="W400" s="1">
        <v>13700</v>
      </c>
      <c r="X400" s="1">
        <v>14000</v>
      </c>
      <c r="Y400" s="1">
        <v>14000</v>
      </c>
      <c r="Z400" s="1">
        <v>13000</v>
      </c>
      <c r="AA400" s="1">
        <v>11600</v>
      </c>
      <c r="AB400" s="1">
        <v>11000</v>
      </c>
      <c r="AC400" s="1">
        <v>11500</v>
      </c>
      <c r="AD400" s="1">
        <v>11700</v>
      </c>
      <c r="AE400" s="1">
        <v>11500</v>
      </c>
      <c r="AF400" s="1">
        <v>12000</v>
      </c>
      <c r="AG400" s="1">
        <v>13000</v>
      </c>
      <c r="AH400" s="1">
        <v>13700</v>
      </c>
      <c r="AI400" s="1">
        <v>13600</v>
      </c>
      <c r="AJ400" s="1">
        <v>14000</v>
      </c>
      <c r="AK400" s="1">
        <f>VLOOKUP(C400,[1]DataDownloadReport_02082019!$A$2:$E$123,5,FALSE)</f>
        <v>14700</v>
      </c>
      <c r="AL400" s="1">
        <v>14900</v>
      </c>
      <c r="AM400" s="1">
        <v>13400</v>
      </c>
      <c r="AN400" s="1">
        <v>15400</v>
      </c>
      <c r="AO400" s="71">
        <v>15500</v>
      </c>
      <c r="AP400" s="71"/>
      <c r="AR400" s="4">
        <f>IFERROR(VLOOKUP(Table3[[#This Row],[Station '#]], $AU$3:$AV$147,2,FALSE),"")</f>
        <v>15500</v>
      </c>
    </row>
    <row r="401" spans="1:44" ht="16.5" hidden="1" customHeight="1" x14ac:dyDescent="0.3">
      <c r="A401" s="70" t="s">
        <v>265</v>
      </c>
      <c r="B401" s="2" t="s">
        <v>24</v>
      </c>
      <c r="C401" s="1">
        <v>251</v>
      </c>
      <c r="D401" s="2">
        <v>11300</v>
      </c>
      <c r="E401" s="2">
        <v>13400</v>
      </c>
      <c r="F401" s="2">
        <v>15000</v>
      </c>
      <c r="G401" s="2">
        <v>15800</v>
      </c>
      <c r="H401" s="2">
        <v>14100</v>
      </c>
      <c r="I401" s="2">
        <v>15600</v>
      </c>
      <c r="J401" s="2">
        <v>21300</v>
      </c>
      <c r="K401" s="2">
        <v>16900</v>
      </c>
      <c r="L401" s="2">
        <v>15700</v>
      </c>
      <c r="M401" s="2">
        <v>12100</v>
      </c>
      <c r="N401" s="2">
        <v>15400</v>
      </c>
      <c r="O401" s="2">
        <v>14800</v>
      </c>
      <c r="P401" s="2">
        <v>17200</v>
      </c>
      <c r="Q401" s="2">
        <v>16200</v>
      </c>
      <c r="R401" s="1">
        <v>17300</v>
      </c>
      <c r="S401" s="1">
        <v>15700</v>
      </c>
      <c r="T401" s="1">
        <v>16700</v>
      </c>
      <c r="U401" s="1">
        <v>17000</v>
      </c>
      <c r="V401" s="1">
        <v>16500</v>
      </c>
      <c r="W401" s="1">
        <v>18500</v>
      </c>
      <c r="X401" s="1">
        <v>17600</v>
      </c>
      <c r="Y401" s="1">
        <v>17400</v>
      </c>
      <c r="Z401" s="1">
        <v>18300</v>
      </c>
      <c r="AA401" s="1">
        <v>13200</v>
      </c>
      <c r="AB401" s="1">
        <v>13800</v>
      </c>
      <c r="AC401" s="1"/>
      <c r="AD401" s="1"/>
      <c r="AE401" s="1" t="s">
        <v>9</v>
      </c>
      <c r="AF401" s="1" t="s">
        <v>9</v>
      </c>
      <c r="AG401" s="1"/>
      <c r="AH401" s="1"/>
      <c r="AI401" s="1"/>
      <c r="AJ401" s="1"/>
      <c r="AK401" s="1"/>
      <c r="AL401" s="1"/>
      <c r="AM401" s="1" t="e">
        <v>#N/A</v>
      </c>
      <c r="AN401" s="1"/>
      <c r="AO401" s="71"/>
      <c r="AP401" s="71"/>
      <c r="AR401" s="4" t="str">
        <f>IFERROR(VLOOKUP(Table3[[#This Row],[Station '#]], $AU$3:$AV$147,2,FALSE),"")</f>
        <v/>
      </c>
    </row>
    <row r="402" spans="1:44" ht="16.5" hidden="1" customHeight="1" x14ac:dyDescent="0.3">
      <c r="A402" s="70" t="s">
        <v>265</v>
      </c>
      <c r="B402" s="2" t="s">
        <v>268</v>
      </c>
      <c r="C402" s="1">
        <v>253</v>
      </c>
      <c r="D402" s="2"/>
      <c r="E402" s="2"/>
      <c r="F402" s="2"/>
      <c r="G402" s="2"/>
      <c r="H402" s="2"/>
      <c r="I402" s="2">
        <v>15300</v>
      </c>
      <c r="J402" s="2">
        <v>16300</v>
      </c>
      <c r="K402" s="2">
        <v>16000</v>
      </c>
      <c r="L402" s="2">
        <v>18400</v>
      </c>
      <c r="M402" s="2">
        <v>15100</v>
      </c>
      <c r="N402" s="2">
        <v>16900</v>
      </c>
      <c r="O402" s="2">
        <v>14500</v>
      </c>
      <c r="P402" s="2">
        <v>16300</v>
      </c>
      <c r="Q402" s="2">
        <v>15000</v>
      </c>
      <c r="R402" s="1">
        <v>16800</v>
      </c>
      <c r="S402" s="1">
        <v>11800</v>
      </c>
      <c r="T402" s="1">
        <v>16900</v>
      </c>
      <c r="U402" s="1">
        <v>21800</v>
      </c>
      <c r="V402" s="1">
        <v>22000</v>
      </c>
      <c r="W402" s="1">
        <v>24600</v>
      </c>
      <c r="X402" s="1">
        <v>26300</v>
      </c>
      <c r="Y402" s="1">
        <v>26700</v>
      </c>
      <c r="Z402" s="1">
        <v>23500</v>
      </c>
      <c r="AA402" s="1">
        <v>19900</v>
      </c>
      <c r="AB402" s="1">
        <v>21300</v>
      </c>
      <c r="AC402" s="1"/>
      <c r="AD402" s="1"/>
      <c r="AE402" s="1" t="s">
        <v>9</v>
      </c>
      <c r="AF402" s="1" t="s">
        <v>9</v>
      </c>
      <c r="AG402" s="1"/>
      <c r="AH402" s="1"/>
      <c r="AI402" s="1"/>
      <c r="AJ402" s="1"/>
      <c r="AK402" s="1"/>
      <c r="AL402" s="1"/>
      <c r="AM402" s="1" t="e">
        <v>#N/A</v>
      </c>
      <c r="AN402" s="1"/>
      <c r="AO402" s="71"/>
      <c r="AP402" s="71"/>
      <c r="AR402" s="4" t="str">
        <f>IFERROR(VLOOKUP(Table3[[#This Row],[Station '#]], $AU$3:$AV$147,2,FALSE),"")</f>
        <v/>
      </c>
    </row>
    <row r="403" spans="1:44" ht="16.5" hidden="1" customHeight="1" x14ac:dyDescent="0.3">
      <c r="A403" s="70" t="s">
        <v>265</v>
      </c>
      <c r="B403" s="2" t="s">
        <v>269</v>
      </c>
      <c r="C403" s="1">
        <v>252</v>
      </c>
      <c r="D403" s="2">
        <v>3700</v>
      </c>
      <c r="E403" s="2">
        <v>3500</v>
      </c>
      <c r="F403" s="2">
        <v>5400</v>
      </c>
      <c r="G403" s="2">
        <v>5800</v>
      </c>
      <c r="H403" s="2">
        <v>6700</v>
      </c>
      <c r="I403" s="2">
        <v>6600</v>
      </c>
      <c r="J403" s="2">
        <v>6700</v>
      </c>
      <c r="K403" s="2">
        <v>6700</v>
      </c>
      <c r="L403" s="2">
        <v>6600</v>
      </c>
      <c r="M403" s="2">
        <v>6400</v>
      </c>
      <c r="N403" s="2">
        <v>6400</v>
      </c>
      <c r="O403" s="2">
        <v>6600</v>
      </c>
      <c r="P403" s="2">
        <v>6400</v>
      </c>
      <c r="Q403" s="2">
        <v>7400</v>
      </c>
      <c r="R403" s="1">
        <v>8700</v>
      </c>
      <c r="S403" s="1">
        <v>9300</v>
      </c>
      <c r="T403" s="1">
        <v>12100</v>
      </c>
      <c r="U403" s="1">
        <v>13400</v>
      </c>
      <c r="V403" s="1">
        <v>13000</v>
      </c>
      <c r="W403" s="1">
        <v>14200</v>
      </c>
      <c r="X403" s="1">
        <v>15000</v>
      </c>
      <c r="Y403" s="1">
        <v>16000</v>
      </c>
      <c r="Z403" s="1">
        <v>13200</v>
      </c>
      <c r="AA403" s="1"/>
      <c r="AB403" s="1">
        <v>9600</v>
      </c>
      <c r="AC403" s="1"/>
      <c r="AD403" s="1"/>
      <c r="AE403" s="1" t="s">
        <v>9</v>
      </c>
      <c r="AF403" s="1" t="s">
        <v>9</v>
      </c>
      <c r="AG403" s="1"/>
      <c r="AH403" s="1"/>
      <c r="AI403" s="1"/>
      <c r="AJ403" s="1"/>
      <c r="AK403" s="1"/>
      <c r="AL403" s="1"/>
      <c r="AM403" s="1" t="e">
        <v>#N/A</v>
      </c>
      <c r="AN403" s="1"/>
      <c r="AO403" s="71"/>
      <c r="AP403" s="71"/>
      <c r="AR403" s="4" t="str">
        <f>IFERROR(VLOOKUP(Table3[[#This Row],[Station '#]], $AU$3:$AV$147,2,FALSE),"")</f>
        <v/>
      </c>
    </row>
    <row r="404" spans="1:44" ht="16.5" hidden="1" customHeight="1" x14ac:dyDescent="0.3">
      <c r="A404" s="70"/>
      <c r="B404" s="2"/>
      <c r="C404" s="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1"/>
      <c r="S404" s="1" t="s">
        <v>7</v>
      </c>
      <c r="T404" s="1" t="s">
        <v>9</v>
      </c>
      <c r="U404" s="1" t="s">
        <v>7</v>
      </c>
      <c r="V404" s="1" t="s">
        <v>9</v>
      </c>
      <c r="W404" s="1"/>
      <c r="X404" s="1"/>
      <c r="Y404" s="1"/>
      <c r="Z404" s="1"/>
      <c r="AA404" s="1"/>
      <c r="AB404" s="1"/>
      <c r="AC404" s="1"/>
      <c r="AD404" s="1"/>
      <c r="AE404" s="1" t="s">
        <v>9</v>
      </c>
      <c r="AF404" s="1" t="s">
        <v>9</v>
      </c>
      <c r="AG404" s="1"/>
      <c r="AH404" s="1"/>
      <c r="AI404" s="1"/>
      <c r="AJ404" s="1"/>
      <c r="AK404" s="1"/>
      <c r="AL404" s="1"/>
      <c r="AM404" s="1" t="e">
        <v>#N/A</v>
      </c>
      <c r="AN404" s="1"/>
      <c r="AO404" s="71"/>
      <c r="AP404" s="71"/>
      <c r="AR404" s="4" t="str">
        <f>IFERROR(VLOOKUP(Table3[[#This Row],[Station '#]], $AU$3:$AV$147,2,FALSE),"")</f>
        <v/>
      </c>
    </row>
    <row r="405" spans="1:44" ht="16.5" hidden="1" customHeight="1" x14ac:dyDescent="0.3">
      <c r="A405" s="70" t="s">
        <v>270</v>
      </c>
      <c r="B405" s="2" t="s">
        <v>221</v>
      </c>
      <c r="C405" s="1">
        <v>484</v>
      </c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>
        <v>3000</v>
      </c>
      <c r="Q405" s="2">
        <v>3100</v>
      </c>
      <c r="R405" s="1">
        <v>5400</v>
      </c>
      <c r="S405" s="1">
        <v>3900</v>
      </c>
      <c r="T405" s="1">
        <v>3500</v>
      </c>
      <c r="U405" s="1">
        <v>4100</v>
      </c>
      <c r="V405" s="1">
        <v>4200</v>
      </c>
      <c r="W405" s="1">
        <v>2900</v>
      </c>
      <c r="X405" s="1">
        <v>1600</v>
      </c>
      <c r="Y405" s="1">
        <v>4200</v>
      </c>
      <c r="Z405" s="1">
        <v>1700</v>
      </c>
      <c r="AA405" s="1">
        <v>2100</v>
      </c>
      <c r="AB405" s="1">
        <v>1700</v>
      </c>
      <c r="AC405" s="1"/>
      <c r="AD405" s="1"/>
      <c r="AE405" s="1" t="s">
        <v>9</v>
      </c>
      <c r="AF405" s="1" t="s">
        <v>9</v>
      </c>
      <c r="AG405" s="1"/>
      <c r="AH405" s="1"/>
      <c r="AI405" s="1"/>
      <c r="AJ405" s="1"/>
      <c r="AK405" s="1"/>
      <c r="AL405" s="1"/>
      <c r="AM405" s="1" t="e">
        <v>#N/A</v>
      </c>
      <c r="AN405" s="1"/>
      <c r="AO405" s="71"/>
      <c r="AP405" s="71"/>
      <c r="AR405" s="4" t="str">
        <f>IFERROR(VLOOKUP(Table3[[#This Row],[Station '#]], $AU$3:$AV$147,2,FALSE),"")</f>
        <v/>
      </c>
    </row>
    <row r="406" spans="1:44" ht="16.5" hidden="1" customHeight="1" x14ac:dyDescent="0.3">
      <c r="A406" s="70"/>
      <c r="B406" s="2"/>
      <c r="C406" s="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1"/>
      <c r="S406" s="1" t="s">
        <v>7</v>
      </c>
      <c r="T406" s="1" t="s">
        <v>9</v>
      </c>
      <c r="U406" s="1" t="s">
        <v>7</v>
      </c>
      <c r="V406" s="1" t="s">
        <v>9</v>
      </c>
      <c r="W406" s="1"/>
      <c r="X406" s="1"/>
      <c r="Y406" s="1"/>
      <c r="Z406" s="1"/>
      <c r="AA406" s="1"/>
      <c r="AB406" s="1"/>
      <c r="AC406" s="1"/>
      <c r="AD406" s="1"/>
      <c r="AE406" s="1" t="s">
        <v>9</v>
      </c>
      <c r="AF406" s="1" t="s">
        <v>9</v>
      </c>
      <c r="AG406" s="1"/>
      <c r="AH406" s="1"/>
      <c r="AI406" s="1"/>
      <c r="AJ406" s="1"/>
      <c r="AK406" s="1"/>
      <c r="AL406" s="1"/>
      <c r="AM406" s="1" t="e">
        <v>#N/A</v>
      </c>
      <c r="AN406" s="1"/>
      <c r="AO406" s="71"/>
      <c r="AP406" s="71"/>
      <c r="AR406" s="4" t="str">
        <f>IFERROR(VLOOKUP(Table3[[#This Row],[Station '#]], $AU$3:$AV$147,2,FALSE),"")</f>
        <v/>
      </c>
    </row>
    <row r="407" spans="1:44" ht="16.5" hidden="1" customHeight="1" x14ac:dyDescent="0.3">
      <c r="A407" s="70"/>
      <c r="B407" s="2"/>
      <c r="C407" s="1"/>
      <c r="D407" s="2"/>
      <c r="E407" s="2"/>
      <c r="F407" s="2"/>
      <c r="G407" s="2"/>
      <c r="H407" s="2"/>
      <c r="I407" s="2" t="s">
        <v>9</v>
      </c>
      <c r="J407" s="2" t="s">
        <v>9</v>
      </c>
      <c r="K407" s="2" t="s">
        <v>9</v>
      </c>
      <c r="L407" s="2"/>
      <c r="M407" s="2"/>
      <c r="N407" s="2"/>
      <c r="O407" s="2"/>
      <c r="P407" s="2"/>
      <c r="Q407" s="2"/>
      <c r="R407" s="1"/>
      <c r="S407" s="1" t="s">
        <v>7</v>
      </c>
      <c r="T407" s="1" t="s">
        <v>9</v>
      </c>
      <c r="U407" s="1" t="s">
        <v>7</v>
      </c>
      <c r="V407" s="1" t="s">
        <v>9</v>
      </c>
      <c r="W407" s="1"/>
      <c r="X407" s="1"/>
      <c r="Y407" s="1"/>
      <c r="Z407" s="1"/>
      <c r="AA407" s="1"/>
      <c r="AB407" s="1"/>
      <c r="AC407" s="1"/>
      <c r="AD407" s="1"/>
      <c r="AE407" s="1" t="s">
        <v>9</v>
      </c>
      <c r="AF407" s="1" t="s">
        <v>9</v>
      </c>
      <c r="AG407" s="1"/>
      <c r="AH407" s="1"/>
      <c r="AI407" s="1"/>
      <c r="AJ407" s="1"/>
      <c r="AK407" s="1"/>
      <c r="AL407" s="1"/>
      <c r="AM407" s="1" t="e">
        <v>#N/A</v>
      </c>
      <c r="AN407" s="1"/>
      <c r="AO407" s="71"/>
      <c r="AP407" s="71"/>
      <c r="AR407" s="4" t="str">
        <f>IFERROR(VLOOKUP(Table3[[#This Row],[Station '#]], $AU$3:$AV$147,2,FALSE),"")</f>
        <v/>
      </c>
    </row>
    <row r="408" spans="1:44" ht="16.5" hidden="1" customHeight="1" x14ac:dyDescent="0.3">
      <c r="A408" s="70" t="s">
        <v>271</v>
      </c>
      <c r="B408" s="2" t="s">
        <v>272</v>
      </c>
      <c r="C408" s="1">
        <v>351</v>
      </c>
      <c r="D408" s="2">
        <v>8000</v>
      </c>
      <c r="E408" s="2">
        <v>9600</v>
      </c>
      <c r="F408" s="2">
        <v>8700</v>
      </c>
      <c r="G408" s="2">
        <v>9600</v>
      </c>
      <c r="H408" s="2">
        <v>9800</v>
      </c>
      <c r="I408" s="2">
        <v>10900</v>
      </c>
      <c r="J408" s="2">
        <v>10500</v>
      </c>
      <c r="K408" s="2">
        <v>12600</v>
      </c>
      <c r="L408" s="2">
        <v>10400</v>
      </c>
      <c r="M408" s="2">
        <v>10000</v>
      </c>
      <c r="N408" s="2">
        <v>9200</v>
      </c>
      <c r="O408" s="2">
        <v>9900</v>
      </c>
      <c r="P408" s="2">
        <v>9500</v>
      </c>
      <c r="Q408" s="2">
        <v>8900</v>
      </c>
      <c r="R408" s="1">
        <v>8600</v>
      </c>
      <c r="S408" s="1">
        <v>7600</v>
      </c>
      <c r="T408" s="1">
        <v>8700</v>
      </c>
      <c r="U408" s="1">
        <v>11600</v>
      </c>
      <c r="V408" s="1">
        <v>9300</v>
      </c>
      <c r="W408" s="1">
        <v>9700</v>
      </c>
      <c r="X408" s="1">
        <v>9700</v>
      </c>
      <c r="Y408" s="1">
        <v>9400</v>
      </c>
      <c r="Z408" s="1">
        <v>8700</v>
      </c>
      <c r="AA408" s="1">
        <v>7700</v>
      </c>
      <c r="AB408" s="1">
        <v>7600</v>
      </c>
      <c r="AC408" s="1"/>
      <c r="AD408" s="1"/>
      <c r="AE408" s="1" t="s">
        <v>9</v>
      </c>
      <c r="AF408" s="1" t="s">
        <v>9</v>
      </c>
      <c r="AG408" s="1"/>
      <c r="AH408" s="1"/>
      <c r="AI408" s="1"/>
      <c r="AJ408" s="1"/>
      <c r="AK408" s="1"/>
      <c r="AL408" s="1"/>
      <c r="AM408" s="1" t="e">
        <v>#N/A</v>
      </c>
      <c r="AN408" s="1"/>
      <c r="AO408" s="71"/>
      <c r="AP408" s="71"/>
      <c r="AR408" s="4" t="str">
        <f>IFERROR(VLOOKUP(Table3[[#This Row],[Station '#]], $AU$3:$AV$147,2,FALSE),"")</f>
        <v/>
      </c>
    </row>
    <row r="409" spans="1:44" ht="16.5" hidden="1" customHeight="1" x14ac:dyDescent="0.3">
      <c r="A409" s="70"/>
      <c r="B409" s="2" t="s">
        <v>273</v>
      </c>
      <c r="C409" s="1">
        <v>350</v>
      </c>
      <c r="D409" s="2">
        <v>5200</v>
      </c>
      <c r="E409" s="2">
        <v>8900</v>
      </c>
      <c r="F409" s="2">
        <v>6400</v>
      </c>
      <c r="G409" s="2">
        <v>7200</v>
      </c>
      <c r="H409" s="2">
        <v>7900</v>
      </c>
      <c r="I409" s="2">
        <v>7500</v>
      </c>
      <c r="J409" s="2">
        <v>7800</v>
      </c>
      <c r="K409" s="2">
        <v>8200</v>
      </c>
      <c r="L409" s="2">
        <v>7800</v>
      </c>
      <c r="M409" s="2">
        <v>7000</v>
      </c>
      <c r="N409" s="2">
        <v>7500</v>
      </c>
      <c r="O409" s="2">
        <v>8900</v>
      </c>
      <c r="P409" s="2">
        <v>8400</v>
      </c>
      <c r="Q409" s="2">
        <v>8100</v>
      </c>
      <c r="R409" s="1">
        <v>8600</v>
      </c>
      <c r="S409" s="1">
        <v>7700</v>
      </c>
      <c r="T409" s="1">
        <v>9400</v>
      </c>
      <c r="U409" s="1">
        <v>9800</v>
      </c>
      <c r="V409" s="1">
        <v>10500</v>
      </c>
      <c r="W409" s="1">
        <v>10700</v>
      </c>
      <c r="X409" s="1">
        <v>10900</v>
      </c>
      <c r="Y409" s="1">
        <v>11100</v>
      </c>
      <c r="Z409" s="1">
        <v>10700</v>
      </c>
      <c r="AA409" s="1">
        <v>9500</v>
      </c>
      <c r="AB409" s="1">
        <v>9600</v>
      </c>
      <c r="AC409" s="1"/>
      <c r="AD409" s="1"/>
      <c r="AE409" s="1" t="s">
        <v>9</v>
      </c>
      <c r="AF409" s="1" t="s">
        <v>9</v>
      </c>
      <c r="AG409" s="1"/>
      <c r="AH409" s="1"/>
      <c r="AI409" s="1"/>
      <c r="AJ409" s="1"/>
      <c r="AK409" s="1"/>
      <c r="AL409" s="1"/>
      <c r="AM409" s="1" t="e">
        <v>#N/A</v>
      </c>
      <c r="AN409" s="1"/>
      <c r="AO409" s="71"/>
      <c r="AP409" s="71"/>
      <c r="AR409" s="4" t="str">
        <f>IFERROR(VLOOKUP(Table3[[#This Row],[Station '#]], $AU$3:$AV$147,2,FALSE),"")</f>
        <v/>
      </c>
    </row>
    <row r="410" spans="1:44" x14ac:dyDescent="0.3">
      <c r="A410" s="70"/>
      <c r="B410" s="2"/>
      <c r="C410" s="1"/>
      <c r="D410" s="2"/>
      <c r="E410" s="2"/>
      <c r="F410" s="2"/>
      <c r="G410" s="2"/>
      <c r="H410" s="2"/>
      <c r="I410" s="2" t="s">
        <v>9</v>
      </c>
      <c r="J410" s="2" t="s">
        <v>9</v>
      </c>
      <c r="K410" s="2" t="s">
        <v>9</v>
      </c>
      <c r="L410" s="2"/>
      <c r="M410" s="2"/>
      <c r="N410" s="2"/>
      <c r="O410" s="2"/>
      <c r="P410" s="2"/>
      <c r="Q410" s="2"/>
      <c r="R410" s="1"/>
      <c r="S410" s="1" t="s">
        <v>7</v>
      </c>
      <c r="T410" s="1" t="s">
        <v>9</v>
      </c>
      <c r="U410" s="1" t="s">
        <v>7</v>
      </c>
      <c r="V410" s="1" t="s">
        <v>9</v>
      </c>
      <c r="W410" s="1"/>
      <c r="X410" s="1"/>
      <c r="Y410" s="1"/>
      <c r="Z410" s="1"/>
      <c r="AA410" s="1"/>
      <c r="AB410" s="1"/>
      <c r="AC410" s="1"/>
      <c r="AD410" s="1"/>
      <c r="AE410" s="1" t="s">
        <v>9</v>
      </c>
      <c r="AF410" s="1" t="s">
        <v>9</v>
      </c>
      <c r="AG410" s="1"/>
      <c r="AH410" s="1"/>
      <c r="AI410" s="1"/>
      <c r="AJ410" s="1"/>
      <c r="AK410" s="1"/>
      <c r="AL410" s="1"/>
      <c r="AM410" s="1"/>
      <c r="AN410" s="1"/>
      <c r="AO410" s="71"/>
      <c r="AP410" s="71"/>
      <c r="AR410" s="4" t="str">
        <f>IFERROR(VLOOKUP(Table3[[#This Row],[Station '#]], $AU$3:$AV$147,2,FALSE),"")</f>
        <v/>
      </c>
    </row>
    <row r="411" spans="1:44" ht="15.75" customHeight="1" x14ac:dyDescent="0.3">
      <c r="A411" s="70" t="s">
        <v>274</v>
      </c>
      <c r="B411" s="2" t="s">
        <v>59</v>
      </c>
      <c r="C411" s="1">
        <v>353</v>
      </c>
      <c r="D411" s="2">
        <v>5700</v>
      </c>
      <c r="E411" s="2">
        <v>5600</v>
      </c>
      <c r="F411" s="2">
        <v>5800</v>
      </c>
      <c r="G411" s="2">
        <v>6600</v>
      </c>
      <c r="H411" s="2">
        <v>5800</v>
      </c>
      <c r="I411" s="2">
        <v>6700</v>
      </c>
      <c r="J411" s="2">
        <v>6700</v>
      </c>
      <c r="K411" s="2">
        <v>6200</v>
      </c>
      <c r="L411" s="2">
        <v>7200</v>
      </c>
      <c r="M411" s="2">
        <v>7200</v>
      </c>
      <c r="N411" s="2">
        <v>7200</v>
      </c>
      <c r="O411" s="2">
        <v>7500</v>
      </c>
      <c r="P411" s="2">
        <v>7400</v>
      </c>
      <c r="Q411" s="2">
        <v>7100</v>
      </c>
      <c r="R411" s="1">
        <v>7200</v>
      </c>
      <c r="S411" s="1">
        <v>6900</v>
      </c>
      <c r="T411" s="1">
        <v>7000</v>
      </c>
      <c r="U411" s="1">
        <v>7800</v>
      </c>
      <c r="V411" s="1">
        <v>7800</v>
      </c>
      <c r="W411" s="1">
        <v>7400</v>
      </c>
      <c r="X411" s="1">
        <v>8100</v>
      </c>
      <c r="Y411" s="1">
        <v>8900</v>
      </c>
      <c r="Z411" s="1">
        <v>8700</v>
      </c>
      <c r="AA411" s="1">
        <v>7800</v>
      </c>
      <c r="AB411" s="1">
        <v>7300</v>
      </c>
      <c r="AC411" s="1">
        <v>8000</v>
      </c>
      <c r="AD411" s="1">
        <v>7700</v>
      </c>
      <c r="AE411" s="1">
        <v>8000</v>
      </c>
      <c r="AF411" s="1">
        <v>7300</v>
      </c>
      <c r="AG411" s="1">
        <v>5800</v>
      </c>
      <c r="AH411" s="1">
        <v>8100</v>
      </c>
      <c r="AI411" s="1">
        <v>8400</v>
      </c>
      <c r="AJ411" s="1">
        <v>8600</v>
      </c>
      <c r="AK411" s="1">
        <f>VLOOKUP(C411,[1]DataDownloadReport_02082019!$A$2:$E$123,5,FALSE)</f>
        <v>8800</v>
      </c>
      <c r="AL411" s="1">
        <v>9700</v>
      </c>
      <c r="AM411" s="1">
        <v>10400</v>
      </c>
      <c r="AN411" s="1"/>
      <c r="AO411" s="71">
        <v>8300</v>
      </c>
      <c r="AP411" s="71"/>
      <c r="AR411" s="4">
        <f>IFERROR(VLOOKUP(Table3[[#This Row],[Station '#]], $AU$3:$AV$147,2,FALSE),"")</f>
        <v>8300</v>
      </c>
    </row>
    <row r="412" spans="1:44" ht="16.5" hidden="1" customHeight="1" x14ac:dyDescent="0.3">
      <c r="A412" s="70" t="s">
        <v>274</v>
      </c>
      <c r="B412" s="2" t="s">
        <v>275</v>
      </c>
      <c r="C412" s="1">
        <v>352</v>
      </c>
      <c r="D412" s="2">
        <v>4400</v>
      </c>
      <c r="E412" s="2">
        <v>4300</v>
      </c>
      <c r="F412" s="2">
        <v>5300</v>
      </c>
      <c r="G412" s="2">
        <v>4900</v>
      </c>
      <c r="H412" s="2">
        <v>5400</v>
      </c>
      <c r="I412" s="2">
        <v>5200</v>
      </c>
      <c r="J412" s="2">
        <v>4600</v>
      </c>
      <c r="K412" s="2">
        <v>4700</v>
      </c>
      <c r="L412" s="2">
        <v>4100</v>
      </c>
      <c r="M412" s="2">
        <v>4700</v>
      </c>
      <c r="N412" s="2">
        <v>4600</v>
      </c>
      <c r="O412" s="2">
        <v>4500</v>
      </c>
      <c r="P412" s="2">
        <v>4800</v>
      </c>
      <c r="Q412" s="2">
        <v>4900</v>
      </c>
      <c r="R412" s="1">
        <v>5000</v>
      </c>
      <c r="S412" s="1">
        <v>4500</v>
      </c>
      <c r="T412" s="1">
        <v>4400</v>
      </c>
      <c r="U412" s="1">
        <v>5600</v>
      </c>
      <c r="V412" s="1">
        <v>5800</v>
      </c>
      <c r="W412" s="1">
        <v>5900</v>
      </c>
      <c r="X412" s="1">
        <v>7100</v>
      </c>
      <c r="Y412" s="1">
        <v>8300</v>
      </c>
      <c r="Z412" s="1">
        <v>7800</v>
      </c>
      <c r="AA412" s="1">
        <v>7700</v>
      </c>
      <c r="AB412" s="1">
        <v>6400</v>
      </c>
      <c r="AC412" s="1">
        <v>7300</v>
      </c>
      <c r="AD412" s="1"/>
      <c r="AE412" s="1" t="s">
        <v>9</v>
      </c>
      <c r="AF412" s="1" t="s">
        <v>9</v>
      </c>
      <c r="AG412" s="1"/>
      <c r="AH412" s="1"/>
      <c r="AI412" s="1"/>
      <c r="AJ412" s="1"/>
      <c r="AK412" s="1"/>
      <c r="AL412" s="1"/>
      <c r="AM412" s="1"/>
      <c r="AN412" s="1"/>
      <c r="AO412" s="71"/>
      <c r="AP412" s="71"/>
      <c r="AR412" s="4" t="str">
        <f>IFERROR(VLOOKUP(Table3[[#This Row],[Station '#]], $AU$3:$AV$147,2,FALSE),"")</f>
        <v/>
      </c>
    </row>
    <row r="413" spans="1:44" ht="16.5" hidden="1" customHeight="1" x14ac:dyDescent="0.3">
      <c r="A413" s="70"/>
      <c r="B413" s="2"/>
      <c r="C413" s="1"/>
      <c r="D413" s="2"/>
      <c r="E413" s="2"/>
      <c r="F413" s="2"/>
      <c r="G413" s="2"/>
      <c r="H413" s="2"/>
      <c r="I413" s="2" t="s">
        <v>9</v>
      </c>
      <c r="J413" s="2" t="s">
        <v>9</v>
      </c>
      <c r="K413" s="2" t="s">
        <v>9</v>
      </c>
      <c r="L413" s="2"/>
      <c r="M413" s="2"/>
      <c r="N413" s="2"/>
      <c r="O413" s="2"/>
      <c r="P413" s="2"/>
      <c r="Q413" s="2"/>
      <c r="R413" s="1"/>
      <c r="S413" s="1" t="s">
        <v>7</v>
      </c>
      <c r="T413" s="1" t="s">
        <v>9</v>
      </c>
      <c r="U413" s="1" t="s">
        <v>7</v>
      </c>
      <c r="V413" s="1" t="s">
        <v>9</v>
      </c>
      <c r="W413" s="1"/>
      <c r="X413" s="1"/>
      <c r="Y413" s="1"/>
      <c r="Z413" s="1"/>
      <c r="AA413" s="1"/>
      <c r="AB413" s="1"/>
      <c r="AC413" s="1"/>
      <c r="AD413" s="1"/>
      <c r="AE413" s="1" t="s">
        <v>9</v>
      </c>
      <c r="AF413" s="1" t="s">
        <v>9</v>
      </c>
      <c r="AG413" s="1"/>
      <c r="AH413" s="1"/>
      <c r="AI413" s="1"/>
      <c r="AJ413" s="1"/>
      <c r="AK413" s="1"/>
      <c r="AL413" s="1"/>
      <c r="AM413" s="1"/>
      <c r="AN413" s="1"/>
      <c r="AO413" s="71"/>
      <c r="AP413" s="71"/>
      <c r="AR413" s="4" t="str">
        <f>IFERROR(VLOOKUP(Table3[[#This Row],[Station '#]], $AU$3:$AV$147,2,FALSE),"")</f>
        <v/>
      </c>
    </row>
    <row r="414" spans="1:44" ht="16.5" hidden="1" customHeight="1" x14ac:dyDescent="0.3">
      <c r="A414" s="70" t="s">
        <v>276</v>
      </c>
      <c r="B414" s="2" t="s">
        <v>36</v>
      </c>
      <c r="C414" s="1">
        <v>462</v>
      </c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>
        <v>1800</v>
      </c>
      <c r="Q414" s="2">
        <v>3000</v>
      </c>
      <c r="R414" s="1">
        <v>3000</v>
      </c>
      <c r="S414" s="1">
        <v>2500</v>
      </c>
      <c r="T414" s="1">
        <v>2900</v>
      </c>
      <c r="U414" s="1">
        <v>2600</v>
      </c>
      <c r="V414" s="1">
        <v>2600</v>
      </c>
      <c r="W414" s="1">
        <v>2300</v>
      </c>
      <c r="X414" s="1">
        <v>2400</v>
      </c>
      <c r="Y414" s="1">
        <v>2800</v>
      </c>
      <c r="Z414" s="1">
        <v>2500</v>
      </c>
      <c r="AA414" s="1">
        <v>2500</v>
      </c>
      <c r="AB414" s="1">
        <v>2600</v>
      </c>
      <c r="AC414" s="1">
        <v>2000</v>
      </c>
      <c r="AD414" s="1"/>
      <c r="AE414" s="1" t="s">
        <v>9</v>
      </c>
      <c r="AF414" s="1" t="s">
        <v>9</v>
      </c>
      <c r="AG414" s="1"/>
      <c r="AH414" s="1"/>
      <c r="AI414" s="1"/>
      <c r="AJ414" s="1"/>
      <c r="AK414" s="1"/>
      <c r="AL414" s="1"/>
      <c r="AM414" s="1"/>
      <c r="AN414" s="1"/>
      <c r="AO414" s="71"/>
      <c r="AP414" s="71"/>
      <c r="AR414" s="4" t="str">
        <f>IFERROR(VLOOKUP(Table3[[#This Row],[Station '#]], $AU$3:$AV$147,2,FALSE),"")</f>
        <v/>
      </c>
    </row>
    <row r="415" spans="1:44" x14ac:dyDescent="0.3">
      <c r="A415" s="70"/>
      <c r="B415" s="2"/>
      <c r="C415" s="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1"/>
      <c r="S415" s="1" t="s">
        <v>7</v>
      </c>
      <c r="T415" s="1" t="s">
        <v>9</v>
      </c>
      <c r="U415" s="1" t="s">
        <v>7</v>
      </c>
      <c r="V415" s="1" t="s">
        <v>9</v>
      </c>
      <c r="W415" s="1"/>
      <c r="X415" s="1"/>
      <c r="Y415" s="1"/>
      <c r="Z415" s="1"/>
      <c r="AA415" s="1"/>
      <c r="AB415" s="1"/>
      <c r="AC415" s="1"/>
      <c r="AD415" s="1"/>
      <c r="AE415" s="1" t="s">
        <v>9</v>
      </c>
      <c r="AF415" s="1" t="s">
        <v>9</v>
      </c>
      <c r="AG415" s="1"/>
      <c r="AH415" s="1"/>
      <c r="AI415" s="1"/>
      <c r="AJ415" s="1"/>
      <c r="AK415" s="1"/>
      <c r="AL415" s="1"/>
      <c r="AM415" s="1"/>
      <c r="AN415" s="1"/>
      <c r="AO415" s="71"/>
      <c r="AP415" s="71"/>
      <c r="AR415" s="4" t="str">
        <f>IFERROR(VLOOKUP(Table3[[#This Row],[Station '#]], $AU$3:$AV$147,2,FALSE),"")</f>
        <v/>
      </c>
    </row>
    <row r="416" spans="1:44" x14ac:dyDescent="0.3">
      <c r="A416" s="70" t="s">
        <v>277</v>
      </c>
      <c r="B416" s="2" t="s">
        <v>145</v>
      </c>
      <c r="C416" s="1">
        <v>354</v>
      </c>
      <c r="D416" s="2">
        <v>6900</v>
      </c>
      <c r="E416" s="2">
        <v>7700</v>
      </c>
      <c r="F416" s="2">
        <v>10200</v>
      </c>
      <c r="G416" s="2">
        <v>9400</v>
      </c>
      <c r="H416" s="2">
        <v>10100</v>
      </c>
      <c r="I416" s="2">
        <v>10200</v>
      </c>
      <c r="J416" s="2">
        <v>8900</v>
      </c>
      <c r="K416" s="2">
        <v>8500</v>
      </c>
      <c r="L416" s="2">
        <v>8300</v>
      </c>
      <c r="M416" s="2">
        <v>9400</v>
      </c>
      <c r="N416" s="2">
        <v>9500</v>
      </c>
      <c r="O416" s="2">
        <v>10900</v>
      </c>
      <c r="P416" s="2">
        <v>11000</v>
      </c>
      <c r="Q416" s="2">
        <v>10400</v>
      </c>
      <c r="R416" s="1">
        <v>11700</v>
      </c>
      <c r="S416" s="1">
        <v>9900</v>
      </c>
      <c r="T416" s="1">
        <v>12800</v>
      </c>
      <c r="U416" s="1">
        <v>13500</v>
      </c>
      <c r="V416" s="1">
        <v>13700</v>
      </c>
      <c r="W416" s="1">
        <v>18100</v>
      </c>
      <c r="X416" s="1">
        <v>18300</v>
      </c>
      <c r="Y416" s="1">
        <v>17600</v>
      </c>
      <c r="Z416" s="1">
        <v>16000</v>
      </c>
      <c r="AA416" s="1">
        <v>12600</v>
      </c>
      <c r="AB416" s="1">
        <v>14200</v>
      </c>
      <c r="AC416" s="1">
        <v>12900</v>
      </c>
      <c r="AD416" s="1"/>
      <c r="AE416" s="1" t="s">
        <v>9</v>
      </c>
      <c r="AF416" s="1">
        <v>16400</v>
      </c>
      <c r="AG416" s="1">
        <v>15000</v>
      </c>
      <c r="AH416" s="1"/>
      <c r="AI416" s="1">
        <v>16300</v>
      </c>
      <c r="AJ416" s="1"/>
      <c r="AK416" s="1">
        <f>VLOOKUP(C416,[1]DataDownloadReport_02082019!$A$2:$E$123,5,FALSE)</f>
        <v>15500</v>
      </c>
      <c r="AL416" s="1"/>
      <c r="AM416" s="1">
        <v>14600</v>
      </c>
      <c r="AN416" s="1"/>
      <c r="AO416" s="71">
        <v>20600</v>
      </c>
      <c r="AP416" s="71"/>
      <c r="AR416" s="4">
        <f>IFERROR(VLOOKUP(Table3[[#This Row],[Station '#]], $AU$3:$AV$147,2,FALSE),"")</f>
        <v>20600</v>
      </c>
    </row>
    <row r="417" spans="1:44" ht="15.75" customHeight="1" x14ac:dyDescent="0.3">
      <c r="A417" s="70" t="s">
        <v>277</v>
      </c>
      <c r="B417" s="2" t="s">
        <v>244</v>
      </c>
      <c r="C417" s="1">
        <v>355</v>
      </c>
      <c r="D417" s="2">
        <v>7800</v>
      </c>
      <c r="E417" s="2">
        <v>7900</v>
      </c>
      <c r="F417" s="2">
        <v>10700</v>
      </c>
      <c r="G417" s="2">
        <v>10300</v>
      </c>
      <c r="H417" s="2">
        <v>11000</v>
      </c>
      <c r="I417" s="2">
        <v>10600</v>
      </c>
      <c r="J417" s="2">
        <v>10500</v>
      </c>
      <c r="K417" s="2">
        <v>9600</v>
      </c>
      <c r="L417" s="2">
        <v>9400</v>
      </c>
      <c r="M417" s="2">
        <v>10900</v>
      </c>
      <c r="N417" s="2">
        <v>9400</v>
      </c>
      <c r="O417" s="2">
        <v>11400</v>
      </c>
      <c r="P417" s="2">
        <v>11700</v>
      </c>
      <c r="Q417" s="2">
        <v>11800</v>
      </c>
      <c r="R417" s="1">
        <v>12100</v>
      </c>
      <c r="S417" s="1">
        <v>11700</v>
      </c>
      <c r="T417" s="1">
        <v>13300</v>
      </c>
      <c r="U417" s="1">
        <v>13700</v>
      </c>
      <c r="V417" s="1" t="s">
        <v>8</v>
      </c>
      <c r="W417" s="1">
        <v>15100</v>
      </c>
      <c r="X417" s="1">
        <v>17000</v>
      </c>
      <c r="Y417" s="1">
        <v>17900</v>
      </c>
      <c r="Z417" s="1">
        <v>16800</v>
      </c>
      <c r="AA417" s="1">
        <v>17700</v>
      </c>
      <c r="AB417" s="1">
        <v>11900</v>
      </c>
      <c r="AC417" s="1">
        <v>14600</v>
      </c>
      <c r="AD417" s="1"/>
      <c r="AE417" s="1" t="s">
        <v>9</v>
      </c>
      <c r="AF417" s="1">
        <v>10400</v>
      </c>
      <c r="AG417" s="1">
        <v>14300</v>
      </c>
      <c r="AH417" s="1"/>
      <c r="AI417" s="1">
        <v>20600</v>
      </c>
      <c r="AJ417" s="1"/>
      <c r="AK417" s="1">
        <f>VLOOKUP(C417,[1]DataDownloadReport_02082019!$A$2:$E$123,5,FALSE)</f>
        <v>15200</v>
      </c>
      <c r="AL417" s="1"/>
      <c r="AM417" s="1"/>
      <c r="AN417" s="1"/>
      <c r="AO417" s="71">
        <v>17500</v>
      </c>
      <c r="AP417" s="71"/>
      <c r="AR417" s="4">
        <f>IFERROR(VLOOKUP(Table3[[#This Row],[Station '#]], $AU$3:$AV$147,2,FALSE),"")</f>
        <v>17500</v>
      </c>
    </row>
    <row r="418" spans="1:44" ht="16.5" hidden="1" customHeight="1" x14ac:dyDescent="0.3">
      <c r="A418" s="70" t="s">
        <v>277</v>
      </c>
      <c r="B418" s="2" t="s">
        <v>278</v>
      </c>
      <c r="C418" s="1"/>
      <c r="D418" s="2">
        <v>8000</v>
      </c>
      <c r="E418" s="2">
        <v>8830</v>
      </c>
      <c r="F418" s="2">
        <v>11200</v>
      </c>
      <c r="G418" s="2">
        <v>11900</v>
      </c>
      <c r="H418" s="2">
        <v>14100</v>
      </c>
      <c r="I418" s="2">
        <v>10400</v>
      </c>
      <c r="J418" s="2">
        <v>11700</v>
      </c>
      <c r="K418" s="2">
        <v>11700</v>
      </c>
      <c r="L418" s="2">
        <v>11000</v>
      </c>
      <c r="M418" s="2">
        <v>11700</v>
      </c>
      <c r="N418" s="2">
        <v>11900</v>
      </c>
      <c r="O418" s="2"/>
      <c r="P418" s="2"/>
      <c r="Q418" s="2"/>
      <c r="R418" s="1"/>
      <c r="S418" s="1" t="s">
        <v>7</v>
      </c>
      <c r="T418" s="1" t="s">
        <v>9</v>
      </c>
      <c r="U418" s="1" t="s">
        <v>7</v>
      </c>
      <c r="V418" s="1" t="s">
        <v>9</v>
      </c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71"/>
      <c r="AP418" s="71"/>
      <c r="AR418" s="4" t="str">
        <f>IFERROR(VLOOKUP(Table3[[#This Row],[Station '#]], $AU$3:$AV$147,2,FALSE),"")</f>
        <v/>
      </c>
    </row>
    <row r="419" spans="1:44" x14ac:dyDescent="0.3">
      <c r="A419" s="70" t="s">
        <v>277</v>
      </c>
      <c r="B419" s="2" t="s">
        <v>279</v>
      </c>
      <c r="C419" s="1">
        <v>356</v>
      </c>
      <c r="D419" s="2">
        <v>4200</v>
      </c>
      <c r="E419" s="2">
        <v>5100</v>
      </c>
      <c r="F419" s="2">
        <v>5300</v>
      </c>
      <c r="G419" s="2">
        <v>6700</v>
      </c>
      <c r="H419" s="2">
        <v>7300</v>
      </c>
      <c r="I419" s="2">
        <v>6700</v>
      </c>
      <c r="J419" s="2">
        <v>6600</v>
      </c>
      <c r="K419" s="2">
        <v>5900</v>
      </c>
      <c r="L419" s="2">
        <v>6400</v>
      </c>
      <c r="M419" s="2">
        <v>6700</v>
      </c>
      <c r="N419" s="2">
        <v>7200</v>
      </c>
      <c r="O419" s="2">
        <v>7300</v>
      </c>
      <c r="P419" s="2">
        <v>7500</v>
      </c>
      <c r="Q419" s="2">
        <v>8300</v>
      </c>
      <c r="R419" s="1">
        <v>8900</v>
      </c>
      <c r="S419" s="1">
        <v>8400</v>
      </c>
      <c r="T419" s="1">
        <v>8800</v>
      </c>
      <c r="U419" s="1">
        <v>9200</v>
      </c>
      <c r="V419" s="1">
        <v>8400</v>
      </c>
      <c r="W419" s="1">
        <v>9200</v>
      </c>
      <c r="X419" s="1">
        <v>9500</v>
      </c>
      <c r="Y419" s="1">
        <v>10100</v>
      </c>
      <c r="Z419" s="1">
        <v>8600</v>
      </c>
      <c r="AA419" s="1">
        <v>8900</v>
      </c>
      <c r="AB419" s="1">
        <v>6200</v>
      </c>
      <c r="AC419" s="1">
        <v>6900</v>
      </c>
      <c r="AD419" s="1">
        <v>5900</v>
      </c>
      <c r="AE419" s="1">
        <v>6400</v>
      </c>
      <c r="AF419" s="1">
        <v>6400</v>
      </c>
      <c r="AG419" s="1">
        <v>6800</v>
      </c>
      <c r="AH419" s="1">
        <v>6800</v>
      </c>
      <c r="AI419" s="1">
        <v>7400</v>
      </c>
      <c r="AJ419" s="1">
        <v>7000</v>
      </c>
      <c r="AK419" s="1">
        <f>VLOOKUP(C419,[1]DataDownloadReport_02082019!$A$2:$E$123,5,FALSE)</f>
        <v>7100</v>
      </c>
      <c r="AL419" s="1">
        <v>7100</v>
      </c>
      <c r="AM419" s="1">
        <v>6200</v>
      </c>
      <c r="AN419" s="1"/>
      <c r="AO419" s="71">
        <v>7500</v>
      </c>
      <c r="AP419" s="71"/>
      <c r="AR419" s="4">
        <f>IFERROR(VLOOKUP(Table3[[#This Row],[Station '#]], $AU$3:$AV$147,2,FALSE),"")</f>
        <v>7500</v>
      </c>
    </row>
    <row r="420" spans="1:44" x14ac:dyDescent="0.3">
      <c r="A420" s="70"/>
      <c r="B420" s="2"/>
      <c r="C420" s="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1"/>
      <c r="S420" s="1" t="s">
        <v>7</v>
      </c>
      <c r="T420" s="1" t="s">
        <v>9</v>
      </c>
      <c r="U420" s="1" t="s">
        <v>7</v>
      </c>
      <c r="V420" s="1" t="s">
        <v>9</v>
      </c>
      <c r="W420" s="1"/>
      <c r="X420" s="1"/>
      <c r="Y420" s="1"/>
      <c r="Z420" s="1"/>
      <c r="AA420" s="1"/>
      <c r="AB420" s="1"/>
      <c r="AC420" s="1"/>
      <c r="AD420" s="1"/>
      <c r="AE420" s="1" t="s">
        <v>9</v>
      </c>
      <c r="AF420" s="1" t="s">
        <v>9</v>
      </c>
      <c r="AG420" s="1"/>
      <c r="AH420" s="1"/>
      <c r="AI420" s="1"/>
      <c r="AJ420" s="1"/>
      <c r="AK420" s="1"/>
      <c r="AL420" s="1"/>
      <c r="AM420" s="1"/>
      <c r="AN420" s="1"/>
      <c r="AO420" s="71"/>
      <c r="AP420" s="71"/>
      <c r="AR420" s="4" t="str">
        <f>IFERROR(VLOOKUP(Table3[[#This Row],[Station '#]], $AU$3:$AV$147,2,FALSE),"")</f>
        <v/>
      </c>
    </row>
    <row r="421" spans="1:44" hidden="1" x14ac:dyDescent="0.3">
      <c r="A421" s="70" t="s">
        <v>434</v>
      </c>
      <c r="B421" s="2" t="s">
        <v>280</v>
      </c>
      <c r="C421" s="1"/>
      <c r="D421" s="2">
        <v>23400</v>
      </c>
      <c r="E421" s="2">
        <v>18400</v>
      </c>
      <c r="F421" s="2">
        <v>19800</v>
      </c>
      <c r="G421" s="2">
        <v>15800</v>
      </c>
      <c r="H421" s="2">
        <v>20100</v>
      </c>
      <c r="I421" s="2">
        <v>21500</v>
      </c>
      <c r="J421" s="2">
        <v>21300</v>
      </c>
      <c r="K421" s="2" t="s">
        <v>7</v>
      </c>
      <c r="L421" s="2">
        <v>20900</v>
      </c>
      <c r="M421" s="2">
        <v>19200</v>
      </c>
      <c r="N421" s="2">
        <v>18600</v>
      </c>
      <c r="O421" s="2"/>
      <c r="P421" s="2"/>
      <c r="Q421" s="2"/>
      <c r="R421" s="1"/>
      <c r="S421" s="1" t="s">
        <v>7</v>
      </c>
      <c r="T421" s="1" t="s">
        <v>9</v>
      </c>
      <c r="U421" s="1" t="s">
        <v>7</v>
      </c>
      <c r="V421" s="1" t="s">
        <v>9</v>
      </c>
      <c r="W421" s="1"/>
      <c r="X421" s="1"/>
      <c r="Y421" s="1"/>
      <c r="Z421" s="1"/>
      <c r="AA421" s="1" t="e">
        <v>#N/A</v>
      </c>
      <c r="AB421" s="1" t="e">
        <v>#N/A</v>
      </c>
      <c r="AC421" s="1" t="e">
        <v>#N/A</v>
      </c>
      <c r="AD421" s="1"/>
      <c r="AE421" s="1" t="s">
        <v>9</v>
      </c>
      <c r="AF421" s="1" t="s">
        <v>9</v>
      </c>
      <c r="AG421" s="1"/>
      <c r="AH421" s="1"/>
      <c r="AI421" s="1"/>
      <c r="AJ421" s="1"/>
      <c r="AK421" s="1"/>
      <c r="AL421" s="1"/>
      <c r="AM421" s="1"/>
      <c r="AN421" s="1"/>
      <c r="AO421" s="71" t="s">
        <v>9</v>
      </c>
      <c r="AP421" s="71"/>
      <c r="AR421" s="4" t="str">
        <f>IFERROR(VLOOKUP(Table3[[#This Row],[Station '#]], $AU$3:$AV$147,2,FALSE),"")</f>
        <v/>
      </c>
    </row>
    <row r="422" spans="1:44" x14ac:dyDescent="0.3">
      <c r="A422" s="70" t="s">
        <v>434</v>
      </c>
      <c r="B422" s="2" t="s">
        <v>131</v>
      </c>
      <c r="C422" s="1">
        <v>117</v>
      </c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1"/>
      <c r="S422" s="1"/>
      <c r="T422" s="1"/>
      <c r="U422" s="1"/>
      <c r="V422" s="1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>
        <v>14900</v>
      </c>
      <c r="AN422" s="1">
        <v>18600</v>
      </c>
      <c r="AO422" s="71">
        <v>19300</v>
      </c>
      <c r="AP422" s="71"/>
      <c r="AR422" s="4">
        <f>IFERROR(VLOOKUP(Table3[[#This Row],[Station '#]], $AU$3:$AV$147,2,FALSE),"")</f>
        <v>19300</v>
      </c>
    </row>
    <row r="423" spans="1:44" ht="16.5" hidden="1" customHeight="1" x14ac:dyDescent="0.3">
      <c r="A423" s="70" t="s">
        <v>434</v>
      </c>
      <c r="B423" s="2" t="s">
        <v>281</v>
      </c>
      <c r="C423" s="1">
        <v>452</v>
      </c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>
        <v>23100</v>
      </c>
      <c r="P423" s="2">
        <v>24800</v>
      </c>
      <c r="Q423" s="2">
        <v>25500</v>
      </c>
      <c r="R423" s="1">
        <v>26300</v>
      </c>
      <c r="S423" s="1">
        <v>26400</v>
      </c>
      <c r="T423" s="1">
        <v>27100</v>
      </c>
      <c r="U423" s="1">
        <v>28700</v>
      </c>
      <c r="V423" s="1">
        <v>28700</v>
      </c>
      <c r="W423" s="1">
        <v>27800</v>
      </c>
      <c r="X423" s="1">
        <v>29100</v>
      </c>
      <c r="Y423" s="1">
        <v>30100</v>
      </c>
      <c r="Z423" s="1">
        <v>31400</v>
      </c>
      <c r="AA423" s="1">
        <v>20600</v>
      </c>
      <c r="AB423" s="1">
        <v>17900</v>
      </c>
      <c r="AC423" s="1">
        <v>20600</v>
      </c>
      <c r="AD423" s="1"/>
      <c r="AE423" s="1" t="s">
        <v>9</v>
      </c>
      <c r="AF423" s="1" t="s">
        <v>9</v>
      </c>
      <c r="AG423" s="1"/>
      <c r="AH423" s="1"/>
      <c r="AI423" s="1"/>
      <c r="AJ423" s="1"/>
      <c r="AK423" s="1"/>
      <c r="AL423" s="1"/>
      <c r="AM423" s="1"/>
      <c r="AN423" s="1"/>
      <c r="AO423" s="71"/>
      <c r="AP423" s="71"/>
      <c r="AR423" s="4" t="str">
        <f>IFERROR(VLOOKUP(Table3[[#This Row],[Station '#]], $AU$3:$AV$147,2,FALSE),"")</f>
        <v/>
      </c>
    </row>
    <row r="424" spans="1:44" ht="16.5" hidden="1" customHeight="1" x14ac:dyDescent="0.3">
      <c r="A424" s="70" t="s">
        <v>434</v>
      </c>
      <c r="B424" s="2" t="s">
        <v>282</v>
      </c>
      <c r="C424" s="1">
        <v>359</v>
      </c>
      <c r="D424" s="2">
        <v>23000</v>
      </c>
      <c r="E424" s="2">
        <v>22100</v>
      </c>
      <c r="F424" s="2">
        <v>23500</v>
      </c>
      <c r="G424" s="2">
        <v>23000</v>
      </c>
      <c r="H424" s="2">
        <v>26500</v>
      </c>
      <c r="I424" s="2">
        <v>21800</v>
      </c>
      <c r="J424" s="2">
        <v>21600</v>
      </c>
      <c r="K424" s="2" t="s">
        <v>7</v>
      </c>
      <c r="L424" s="2">
        <v>19700</v>
      </c>
      <c r="M424" s="2">
        <v>21700</v>
      </c>
      <c r="N424" s="2">
        <v>22300</v>
      </c>
      <c r="O424" s="2">
        <v>24500</v>
      </c>
      <c r="P424" s="2">
        <v>24300</v>
      </c>
      <c r="Q424" s="2">
        <v>26700</v>
      </c>
      <c r="R424" s="1">
        <v>26700</v>
      </c>
      <c r="S424" s="1">
        <v>27000</v>
      </c>
      <c r="T424" s="1">
        <v>25800</v>
      </c>
      <c r="U424" s="1">
        <v>27400</v>
      </c>
      <c r="V424" s="1">
        <v>29200</v>
      </c>
      <c r="W424" s="1">
        <v>27000</v>
      </c>
      <c r="X424" s="1">
        <v>26000</v>
      </c>
      <c r="Y424" s="1">
        <v>28400</v>
      </c>
      <c r="Z424" s="1">
        <v>26800</v>
      </c>
      <c r="AA424" s="1">
        <v>22400</v>
      </c>
      <c r="AB424" s="1">
        <v>19500</v>
      </c>
      <c r="AC424" s="1">
        <v>21700</v>
      </c>
      <c r="AD424" s="1"/>
      <c r="AE424" s="1" t="s">
        <v>9</v>
      </c>
      <c r="AF424" s="1" t="s">
        <v>9</v>
      </c>
      <c r="AG424" s="1"/>
      <c r="AH424" s="1"/>
      <c r="AI424" s="1"/>
      <c r="AJ424" s="1"/>
      <c r="AK424" s="1"/>
      <c r="AL424" s="1"/>
      <c r="AM424" s="1"/>
      <c r="AN424" s="1"/>
      <c r="AO424" s="71"/>
      <c r="AP424" s="71"/>
      <c r="AR424" s="4" t="str">
        <f>IFERROR(VLOOKUP(Table3[[#This Row],[Station '#]], $AU$3:$AV$147,2,FALSE),"")</f>
        <v/>
      </c>
    </row>
    <row r="425" spans="1:44" x14ac:dyDescent="0.3">
      <c r="A425" s="70" t="s">
        <v>434</v>
      </c>
      <c r="B425" s="2" t="s">
        <v>283</v>
      </c>
      <c r="C425" s="72">
        <v>5</v>
      </c>
      <c r="D425" s="2"/>
      <c r="E425" s="2"/>
      <c r="F425" s="2"/>
      <c r="G425" s="2"/>
      <c r="H425" s="2"/>
      <c r="I425" s="2" t="s">
        <v>9</v>
      </c>
      <c r="J425" s="2"/>
      <c r="K425" s="2">
        <v>19500</v>
      </c>
      <c r="L425" s="2">
        <v>18500</v>
      </c>
      <c r="M425" s="2">
        <v>21000</v>
      </c>
      <c r="N425" s="2">
        <v>22200</v>
      </c>
      <c r="O425" s="2">
        <v>22100</v>
      </c>
      <c r="P425" s="2">
        <v>22700</v>
      </c>
      <c r="Q425" s="2">
        <v>23800</v>
      </c>
      <c r="R425" s="1">
        <v>24500</v>
      </c>
      <c r="S425" s="1">
        <v>24900</v>
      </c>
      <c r="T425" s="1">
        <v>25300</v>
      </c>
      <c r="U425" s="1">
        <v>25000</v>
      </c>
      <c r="V425" s="1">
        <v>22800</v>
      </c>
      <c r="W425" s="1">
        <v>25800</v>
      </c>
      <c r="X425" s="1">
        <v>23900</v>
      </c>
      <c r="Y425" s="1">
        <v>28100</v>
      </c>
      <c r="Z425" s="1" t="s">
        <v>8</v>
      </c>
      <c r="AA425" s="1">
        <v>27100</v>
      </c>
      <c r="AB425" s="1">
        <v>25900</v>
      </c>
      <c r="AC425" s="1">
        <v>26900</v>
      </c>
      <c r="AD425" s="1">
        <v>21400</v>
      </c>
      <c r="AE425" s="1">
        <v>26300</v>
      </c>
      <c r="AF425" s="1">
        <v>26400</v>
      </c>
      <c r="AG425" s="1">
        <v>27600</v>
      </c>
      <c r="AH425" s="1">
        <v>30100</v>
      </c>
      <c r="AI425" s="1">
        <v>32900</v>
      </c>
      <c r="AJ425" s="1">
        <v>33700</v>
      </c>
      <c r="AK425" s="1">
        <f>VLOOKUP(C425,[1]DataDownloadReport_02082019!$A$2:$E$123,5,FALSE)</f>
        <v>35200</v>
      </c>
      <c r="AL425" s="1">
        <v>36700</v>
      </c>
      <c r="AM425" s="1">
        <v>34000</v>
      </c>
      <c r="AN425" s="1">
        <v>39200</v>
      </c>
      <c r="AO425" s="71"/>
      <c r="AP425" s="71"/>
      <c r="AR425" s="4" t="str">
        <f>IFERROR(VLOOKUP(Table3[[#This Row],[Station '#]], $AU$3:$AV$147,2,FALSE),"")</f>
        <v/>
      </c>
    </row>
    <row r="426" spans="1:44" ht="15.75" customHeight="1" x14ac:dyDescent="0.3">
      <c r="A426" s="70" t="s">
        <v>434</v>
      </c>
      <c r="B426" s="2" t="s">
        <v>588</v>
      </c>
      <c r="C426" s="72">
        <v>118</v>
      </c>
      <c r="D426" s="82"/>
      <c r="E426" s="82"/>
      <c r="F426" s="82"/>
      <c r="G426" s="82"/>
      <c r="N426" s="82"/>
      <c r="O426" s="82"/>
      <c r="P426" s="82"/>
      <c r="Q426" s="82"/>
      <c r="R426" s="82"/>
      <c r="S426" s="82"/>
      <c r="T426" s="82"/>
      <c r="U426" s="82"/>
      <c r="V426" s="82"/>
      <c r="W426" s="82"/>
      <c r="X426" s="82"/>
      <c r="Y426" s="82"/>
      <c r="Z426" s="82"/>
      <c r="AA426" s="82"/>
      <c r="AB426" s="82"/>
      <c r="AC426" s="82"/>
      <c r="AD426" s="82"/>
      <c r="AE426" s="82"/>
      <c r="AF426" s="82"/>
      <c r="AG426" s="82"/>
      <c r="AH426" s="82"/>
      <c r="AI426" s="82"/>
      <c r="AJ426" s="82"/>
      <c r="AK426" s="82"/>
      <c r="AL426" s="82"/>
      <c r="AM426" s="1">
        <v>26500</v>
      </c>
      <c r="AN426" s="1">
        <v>34700</v>
      </c>
      <c r="AO426" s="71">
        <v>36500</v>
      </c>
      <c r="AP426" s="71"/>
      <c r="AR426" s="4">
        <f>IFERROR(VLOOKUP(Table3[[#This Row],[Station '#]], $AU$3:$AV$147,2,FALSE),"")</f>
        <v>36500</v>
      </c>
    </row>
    <row r="427" spans="1:44" ht="16.5" hidden="1" customHeight="1" x14ac:dyDescent="0.3">
      <c r="A427" s="70" t="s">
        <v>434</v>
      </c>
      <c r="B427" s="2" t="s">
        <v>262</v>
      </c>
      <c r="C427" s="1">
        <v>360</v>
      </c>
      <c r="D427" s="2">
        <v>16300</v>
      </c>
      <c r="E427" s="2">
        <v>17700</v>
      </c>
      <c r="F427" s="2">
        <v>18400</v>
      </c>
      <c r="G427" s="2">
        <v>20500</v>
      </c>
      <c r="H427" s="2">
        <v>21600</v>
      </c>
      <c r="I427" s="2">
        <v>23500</v>
      </c>
      <c r="J427" s="2">
        <v>23100</v>
      </c>
      <c r="K427" s="2">
        <v>22600</v>
      </c>
      <c r="L427" s="2">
        <v>24000</v>
      </c>
      <c r="M427" s="2">
        <v>23600</v>
      </c>
      <c r="N427" s="2">
        <v>24100</v>
      </c>
      <c r="O427" s="2">
        <v>22200</v>
      </c>
      <c r="P427" s="2">
        <v>24700</v>
      </c>
      <c r="Q427" s="2">
        <v>24700</v>
      </c>
      <c r="R427" s="1">
        <v>26000</v>
      </c>
      <c r="S427" s="1">
        <v>25200</v>
      </c>
      <c r="T427" s="1">
        <v>27000</v>
      </c>
      <c r="U427" s="1">
        <v>27900</v>
      </c>
      <c r="V427" s="1">
        <v>27900</v>
      </c>
      <c r="W427" s="1">
        <v>29400</v>
      </c>
      <c r="X427" s="1">
        <v>31700</v>
      </c>
      <c r="Y427" s="1">
        <v>35200</v>
      </c>
      <c r="Z427" s="1">
        <v>34400</v>
      </c>
      <c r="AA427" s="1">
        <v>34200</v>
      </c>
      <c r="AB427" s="1">
        <v>30400</v>
      </c>
      <c r="AC427" s="1"/>
      <c r="AD427" s="1"/>
      <c r="AE427" s="1" t="s">
        <v>9</v>
      </c>
      <c r="AF427" s="1" t="s">
        <v>9</v>
      </c>
      <c r="AG427" s="1"/>
      <c r="AH427" s="1"/>
      <c r="AI427" s="1"/>
      <c r="AJ427" s="1"/>
      <c r="AK427" s="1"/>
      <c r="AL427" s="1"/>
      <c r="AM427" s="1" t="e">
        <v>#N/A</v>
      </c>
      <c r="AN427" s="1"/>
      <c r="AO427" s="71"/>
      <c r="AP427" s="71"/>
      <c r="AR427" s="4" t="str">
        <f>IFERROR(VLOOKUP(Table3[[#This Row],[Station '#]], $AU$3:$AV$147,2,FALSE),"")</f>
        <v/>
      </c>
    </row>
    <row r="428" spans="1:44" ht="16.5" hidden="1" customHeight="1" x14ac:dyDescent="0.3">
      <c r="A428" s="70" t="s">
        <v>434</v>
      </c>
      <c r="B428" s="2" t="s">
        <v>77</v>
      </c>
      <c r="C428" s="1">
        <v>362</v>
      </c>
      <c r="D428" s="2">
        <v>8400</v>
      </c>
      <c r="E428" s="2">
        <v>10200</v>
      </c>
      <c r="F428" s="2">
        <v>11600</v>
      </c>
      <c r="G428" s="2">
        <v>0</v>
      </c>
      <c r="H428" s="2">
        <v>12200</v>
      </c>
      <c r="I428" s="2">
        <v>14200</v>
      </c>
      <c r="J428" s="2">
        <v>14400</v>
      </c>
      <c r="K428" s="2">
        <v>14000</v>
      </c>
      <c r="L428" s="2">
        <v>13600</v>
      </c>
      <c r="M428" s="2">
        <v>12200</v>
      </c>
      <c r="N428" s="2">
        <v>13400</v>
      </c>
      <c r="O428" s="2">
        <v>12600</v>
      </c>
      <c r="P428" s="2">
        <v>13700</v>
      </c>
      <c r="Q428" s="2">
        <v>14200</v>
      </c>
      <c r="R428" s="1">
        <v>15400</v>
      </c>
      <c r="S428" s="1">
        <v>14900</v>
      </c>
      <c r="T428" s="1">
        <v>15800</v>
      </c>
      <c r="U428" s="1">
        <v>16800</v>
      </c>
      <c r="V428" s="1">
        <v>18100</v>
      </c>
      <c r="W428" s="1">
        <v>18900</v>
      </c>
      <c r="X428" s="1">
        <v>21900</v>
      </c>
      <c r="Y428" s="1">
        <v>25700</v>
      </c>
      <c r="Z428" s="1">
        <v>22900</v>
      </c>
      <c r="AA428" s="1">
        <v>16400</v>
      </c>
      <c r="AB428" s="1">
        <v>20900</v>
      </c>
      <c r="AC428" s="1"/>
      <c r="AD428" s="1"/>
      <c r="AE428" s="1" t="s">
        <v>9</v>
      </c>
      <c r="AF428" s="1" t="s">
        <v>9</v>
      </c>
      <c r="AG428" s="1"/>
      <c r="AH428" s="1"/>
      <c r="AI428" s="1"/>
      <c r="AJ428" s="1"/>
      <c r="AK428" s="1"/>
      <c r="AL428" s="1"/>
      <c r="AM428" s="1" t="e">
        <v>#N/A</v>
      </c>
      <c r="AN428" s="1"/>
      <c r="AO428" s="71"/>
      <c r="AP428" s="71"/>
      <c r="AR428" s="4" t="str">
        <f>IFERROR(VLOOKUP(Table3[[#This Row],[Station '#]], $AU$3:$AV$147,2,FALSE),"")</f>
        <v/>
      </c>
    </row>
    <row r="429" spans="1:44" ht="16.5" hidden="1" customHeight="1" x14ac:dyDescent="0.3">
      <c r="A429" s="70" t="s">
        <v>434</v>
      </c>
      <c r="B429" s="2" t="s">
        <v>264</v>
      </c>
      <c r="C429" s="1">
        <v>358</v>
      </c>
      <c r="D429" s="2">
        <v>23400</v>
      </c>
      <c r="E429" s="2">
        <v>18400</v>
      </c>
      <c r="F429" s="2">
        <v>19800</v>
      </c>
      <c r="G429" s="2">
        <v>15800</v>
      </c>
      <c r="H429" s="2">
        <v>20100</v>
      </c>
      <c r="I429" s="2">
        <v>8300</v>
      </c>
      <c r="J429" s="2">
        <v>8300</v>
      </c>
      <c r="K429" s="2">
        <v>8300</v>
      </c>
      <c r="L429" s="2">
        <v>9000</v>
      </c>
      <c r="M429" s="2">
        <v>8700</v>
      </c>
      <c r="N429" s="2">
        <v>8700</v>
      </c>
      <c r="O429" s="2">
        <v>8500</v>
      </c>
      <c r="P429" s="2">
        <v>9200</v>
      </c>
      <c r="Q429" s="2">
        <v>9700</v>
      </c>
      <c r="R429" s="1">
        <v>10500</v>
      </c>
      <c r="S429" s="1">
        <v>9300</v>
      </c>
      <c r="T429" s="1">
        <v>9000</v>
      </c>
      <c r="U429" s="1">
        <v>11200</v>
      </c>
      <c r="V429" s="1">
        <v>12100</v>
      </c>
      <c r="W429" s="1"/>
      <c r="X429" s="1">
        <v>15700</v>
      </c>
      <c r="Y429" s="1">
        <v>17500</v>
      </c>
      <c r="Z429" s="1">
        <v>15100</v>
      </c>
      <c r="AA429" s="1">
        <v>16000</v>
      </c>
      <c r="AB429" s="1">
        <v>12300</v>
      </c>
      <c r="AC429" s="1"/>
      <c r="AD429" s="1"/>
      <c r="AE429" s="1" t="s">
        <v>9</v>
      </c>
      <c r="AF429" s="1" t="s">
        <v>9</v>
      </c>
      <c r="AG429" s="1"/>
      <c r="AH429" s="1"/>
      <c r="AI429" s="1"/>
      <c r="AJ429" s="1"/>
      <c r="AK429" s="1"/>
      <c r="AL429" s="1"/>
      <c r="AM429" s="1" t="e">
        <v>#N/A</v>
      </c>
      <c r="AN429" s="1"/>
      <c r="AO429" s="71"/>
      <c r="AP429" s="71"/>
      <c r="AR429" s="4" t="str">
        <f>IFERROR(VLOOKUP(Table3[[#This Row],[Station '#]], $AU$3:$AV$147,2,FALSE),"")</f>
        <v/>
      </c>
    </row>
    <row r="430" spans="1:44" x14ac:dyDescent="0.3">
      <c r="A430" s="70"/>
      <c r="B430" s="2"/>
      <c r="C430" s="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1"/>
      <c r="S430" s="1" t="s">
        <v>7</v>
      </c>
      <c r="T430" s="1" t="s">
        <v>9</v>
      </c>
      <c r="U430" s="1" t="s">
        <v>7</v>
      </c>
      <c r="V430" s="1" t="s">
        <v>9</v>
      </c>
      <c r="W430" s="1"/>
      <c r="X430" s="1"/>
      <c r="Y430" s="1"/>
      <c r="Z430" s="1"/>
      <c r="AA430" s="1"/>
      <c r="AB430" s="1"/>
      <c r="AC430" s="1"/>
      <c r="AD430" s="1"/>
      <c r="AE430" s="1" t="s">
        <v>9</v>
      </c>
      <c r="AF430" s="1" t="s">
        <v>9</v>
      </c>
      <c r="AG430" s="1"/>
      <c r="AH430" s="1"/>
      <c r="AI430" s="1"/>
      <c r="AJ430" s="1"/>
      <c r="AK430" s="1"/>
      <c r="AL430" s="1"/>
      <c r="AM430" s="1"/>
      <c r="AN430" s="1"/>
      <c r="AO430" s="71"/>
      <c r="AP430" s="71"/>
      <c r="AR430" s="4" t="str">
        <f>IFERROR(VLOOKUP(Table3[[#This Row],[Station '#]], $AU$3:$AV$147,2,FALSE),"")</f>
        <v/>
      </c>
    </row>
    <row r="431" spans="1:44" x14ac:dyDescent="0.3">
      <c r="A431" s="70" t="s">
        <v>284</v>
      </c>
      <c r="B431" s="2" t="s">
        <v>285</v>
      </c>
      <c r="C431" s="1">
        <v>501</v>
      </c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>
        <v>600</v>
      </c>
      <c r="Q431" s="2">
        <v>800</v>
      </c>
      <c r="R431" s="1">
        <v>600</v>
      </c>
      <c r="S431" s="1">
        <v>700</v>
      </c>
      <c r="T431" s="1">
        <v>700</v>
      </c>
      <c r="U431" s="1">
        <v>2100</v>
      </c>
      <c r="V431" s="1"/>
      <c r="W431" s="1"/>
      <c r="X431" s="1">
        <v>5000</v>
      </c>
      <c r="Y431" s="1">
        <v>4500</v>
      </c>
      <c r="Z431" s="1">
        <v>5100</v>
      </c>
      <c r="AA431" s="1">
        <v>3800</v>
      </c>
      <c r="AB431" s="1">
        <v>4600</v>
      </c>
      <c r="AC431" s="1">
        <v>4300</v>
      </c>
      <c r="AD431" s="1"/>
      <c r="AE431" s="1" t="s">
        <v>9</v>
      </c>
      <c r="AF431" s="1" t="s">
        <v>9</v>
      </c>
      <c r="AG431" s="1">
        <v>6700</v>
      </c>
      <c r="AH431" s="1"/>
      <c r="AI431" s="1">
        <v>8200</v>
      </c>
      <c r="AJ431" s="1"/>
      <c r="AK431" s="1">
        <f>VLOOKUP(C431,[1]DataDownloadReport_02082019!$A$2:$E$123,5,FALSE)</f>
        <v>8900</v>
      </c>
      <c r="AL431" s="1"/>
      <c r="AM431" s="1">
        <v>8600</v>
      </c>
      <c r="AN431" s="1"/>
      <c r="AO431" s="71">
        <v>8300</v>
      </c>
      <c r="AP431" s="71"/>
      <c r="AR431" s="4">
        <f>IFERROR(VLOOKUP(Table3[[#This Row],[Station '#]], $AU$3:$AV$147,2,FALSE),"")</f>
        <v>8300</v>
      </c>
    </row>
    <row r="432" spans="1:44" x14ac:dyDescent="0.3">
      <c r="A432" s="70"/>
      <c r="B432" s="2"/>
      <c r="C432" s="1"/>
      <c r="D432" s="2"/>
      <c r="E432" s="2"/>
      <c r="F432" s="2"/>
      <c r="G432" s="2"/>
      <c r="H432" s="2"/>
      <c r="I432" s="2" t="s">
        <v>9</v>
      </c>
      <c r="J432" s="2" t="s">
        <v>9</v>
      </c>
      <c r="K432" s="2" t="s">
        <v>9</v>
      </c>
      <c r="L432" s="2"/>
      <c r="M432" s="2"/>
      <c r="N432" s="2"/>
      <c r="O432" s="2"/>
      <c r="P432" s="2"/>
      <c r="Q432" s="2"/>
      <c r="R432" s="1"/>
      <c r="S432" s="1" t="s">
        <v>7</v>
      </c>
      <c r="T432" s="1" t="s">
        <v>9</v>
      </c>
      <c r="U432" s="1" t="s">
        <v>7</v>
      </c>
      <c r="V432" s="1" t="s">
        <v>9</v>
      </c>
      <c r="W432" s="1"/>
      <c r="X432" s="1"/>
      <c r="Y432" s="1"/>
      <c r="Z432" s="1"/>
      <c r="AA432" s="1"/>
      <c r="AB432" s="1"/>
      <c r="AC432" s="1"/>
      <c r="AD432" s="1"/>
      <c r="AE432" s="1" t="s">
        <v>9</v>
      </c>
      <c r="AF432" s="1" t="s">
        <v>9</v>
      </c>
      <c r="AG432" s="1"/>
      <c r="AH432" s="1"/>
      <c r="AI432" s="1"/>
      <c r="AJ432" s="1"/>
      <c r="AK432" s="1"/>
      <c r="AL432" s="1"/>
      <c r="AM432" s="1"/>
      <c r="AN432" s="1"/>
      <c r="AO432" s="71"/>
      <c r="AP432" s="71"/>
      <c r="AR432" s="4" t="str">
        <f>IFERROR(VLOOKUP(Table3[[#This Row],[Station '#]], $AU$3:$AV$147,2,FALSE),"")</f>
        <v/>
      </c>
    </row>
    <row r="433" spans="1:44" ht="15" customHeight="1" x14ac:dyDescent="0.3">
      <c r="A433" s="70" t="s">
        <v>286</v>
      </c>
      <c r="B433" s="2" t="s">
        <v>81</v>
      </c>
      <c r="C433" s="1">
        <v>51</v>
      </c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1"/>
      <c r="S433" s="1"/>
      <c r="T433" s="1"/>
      <c r="U433" s="1">
        <v>1600</v>
      </c>
      <c r="V433" s="1">
        <v>1700</v>
      </c>
      <c r="W433" s="1">
        <v>1400</v>
      </c>
      <c r="X433" s="1">
        <v>1000</v>
      </c>
      <c r="Y433" s="1">
        <v>800</v>
      </c>
      <c r="Z433" s="1">
        <v>1300</v>
      </c>
      <c r="AA433" s="1"/>
      <c r="AB433" s="1"/>
      <c r="AC433" s="1">
        <v>1400</v>
      </c>
      <c r="AD433" s="1"/>
      <c r="AE433" s="1">
        <v>2300</v>
      </c>
      <c r="AF433" s="1">
        <v>1600</v>
      </c>
      <c r="AG433" s="1">
        <v>1800</v>
      </c>
      <c r="AH433" s="1"/>
      <c r="AI433" s="1"/>
      <c r="AJ433" s="1"/>
      <c r="AK433" s="1"/>
      <c r="AL433" s="1"/>
      <c r="AM433" s="1"/>
      <c r="AN433" s="1"/>
      <c r="AO433" s="71"/>
      <c r="AP433" s="71"/>
      <c r="AR433" s="4" t="str">
        <f>IFERROR(VLOOKUP(Table3[[#This Row],[Station '#]], $AU$3:$AV$147,2,FALSE),"")</f>
        <v/>
      </c>
    </row>
    <row r="434" spans="1:44" ht="15.75" customHeight="1" x14ac:dyDescent="0.3">
      <c r="A434" s="70"/>
      <c r="B434" s="2"/>
      <c r="C434" s="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1"/>
      <c r="S434" s="1"/>
      <c r="T434" s="1"/>
      <c r="U434" s="1"/>
      <c r="V434" s="1"/>
      <c r="W434" s="1"/>
      <c r="X434" s="1"/>
      <c r="Y434" s="1"/>
      <c r="Z434" s="1"/>
      <c r="AA434" s="1"/>
      <c r="AB434" s="1"/>
      <c r="AC434" s="1"/>
      <c r="AD434" s="1"/>
      <c r="AE434" s="1" t="s">
        <v>9</v>
      </c>
      <c r="AF434" s="1" t="s">
        <v>9</v>
      </c>
      <c r="AG434" s="1"/>
      <c r="AH434" s="1"/>
      <c r="AI434" s="1"/>
      <c r="AJ434" s="1"/>
      <c r="AK434" s="1"/>
      <c r="AL434" s="1"/>
      <c r="AM434" s="1"/>
      <c r="AN434" s="1"/>
      <c r="AO434" s="71"/>
      <c r="AP434" s="71"/>
      <c r="AR434" s="4" t="str">
        <f>IFERROR(VLOOKUP(Table3[[#This Row],[Station '#]], $AU$3:$AV$147,2,FALSE),"")</f>
        <v/>
      </c>
    </row>
    <row r="435" spans="1:44" ht="16.5" hidden="1" customHeight="1" x14ac:dyDescent="0.3">
      <c r="A435" s="70" t="s">
        <v>287</v>
      </c>
      <c r="B435" s="2" t="s">
        <v>48</v>
      </c>
      <c r="C435" s="1">
        <v>363</v>
      </c>
      <c r="D435" s="2"/>
      <c r="E435" s="2"/>
      <c r="F435" s="2"/>
      <c r="G435" s="2"/>
      <c r="H435" s="2"/>
      <c r="I435" s="2">
        <v>5100</v>
      </c>
      <c r="J435" s="2">
        <v>4800</v>
      </c>
      <c r="K435" s="2">
        <v>4900</v>
      </c>
      <c r="L435" s="2">
        <v>6200</v>
      </c>
      <c r="M435" s="2">
        <v>5200</v>
      </c>
      <c r="N435" s="2">
        <v>4400</v>
      </c>
      <c r="O435" s="2">
        <v>4300</v>
      </c>
      <c r="P435" s="2">
        <v>4500</v>
      </c>
      <c r="Q435" s="2">
        <v>4300</v>
      </c>
      <c r="R435" s="1">
        <v>4200</v>
      </c>
      <c r="S435" s="1">
        <v>4200</v>
      </c>
      <c r="T435" s="1">
        <v>4700</v>
      </c>
      <c r="U435" s="1">
        <v>3900</v>
      </c>
      <c r="V435" s="1">
        <v>3400</v>
      </c>
      <c r="W435" s="1">
        <v>3900</v>
      </c>
      <c r="X435" s="1">
        <v>4000</v>
      </c>
      <c r="Y435" s="1">
        <v>3800</v>
      </c>
      <c r="Z435" s="1">
        <v>3700</v>
      </c>
      <c r="AA435" s="1">
        <v>3500</v>
      </c>
      <c r="AB435" s="1">
        <v>3700</v>
      </c>
      <c r="AC435" s="1">
        <v>3100</v>
      </c>
      <c r="AD435" s="1"/>
      <c r="AE435" s="1" t="s">
        <v>9</v>
      </c>
      <c r="AF435" s="1" t="s">
        <v>9</v>
      </c>
      <c r="AG435" s="1"/>
      <c r="AH435" s="1"/>
      <c r="AI435" s="1"/>
      <c r="AJ435" s="1"/>
      <c r="AK435" s="1"/>
      <c r="AL435" s="1"/>
      <c r="AM435" s="1"/>
      <c r="AN435" s="1"/>
      <c r="AO435" s="71"/>
      <c r="AP435" s="71"/>
      <c r="AR435" s="4" t="str">
        <f>IFERROR(VLOOKUP(Table3[[#This Row],[Station '#]], $AU$3:$AV$147,2,FALSE),"")</f>
        <v/>
      </c>
    </row>
    <row r="436" spans="1:44" ht="16.5" hidden="1" customHeight="1" x14ac:dyDescent="0.3">
      <c r="A436" s="70"/>
      <c r="B436" s="2"/>
      <c r="C436" s="1"/>
      <c r="D436" s="2"/>
      <c r="E436" s="2"/>
      <c r="F436" s="2"/>
      <c r="G436" s="2"/>
      <c r="H436" s="2"/>
      <c r="I436" s="2" t="s">
        <v>9</v>
      </c>
      <c r="J436" s="2" t="s">
        <v>9</v>
      </c>
      <c r="K436" s="2" t="s">
        <v>9</v>
      </c>
      <c r="L436" s="2"/>
      <c r="M436" s="2"/>
      <c r="N436" s="2"/>
      <c r="O436" s="2"/>
      <c r="P436" s="2"/>
      <c r="Q436" s="2"/>
      <c r="R436" s="1"/>
      <c r="S436" s="1" t="s">
        <v>7</v>
      </c>
      <c r="T436" s="1" t="s">
        <v>9</v>
      </c>
      <c r="U436" s="1" t="s">
        <v>7</v>
      </c>
      <c r="V436" s="1" t="s">
        <v>9</v>
      </c>
      <c r="W436" s="1"/>
      <c r="X436" s="1"/>
      <c r="Y436" s="1"/>
      <c r="Z436" s="1"/>
      <c r="AA436" s="1"/>
      <c r="AB436" s="1"/>
      <c r="AC436" s="1"/>
      <c r="AD436" s="1"/>
      <c r="AE436" s="1" t="s">
        <v>9</v>
      </c>
      <c r="AF436" s="1" t="s">
        <v>9</v>
      </c>
      <c r="AG436" s="1"/>
      <c r="AH436" s="1"/>
      <c r="AI436" s="1"/>
      <c r="AJ436" s="1"/>
      <c r="AK436" s="1"/>
      <c r="AL436" s="1"/>
      <c r="AM436" s="1"/>
      <c r="AN436" s="1"/>
      <c r="AO436" s="71"/>
      <c r="AP436" s="71"/>
      <c r="AR436" s="4" t="str">
        <f>IFERROR(VLOOKUP(Table3[[#This Row],[Station '#]], $AU$3:$AV$147,2,FALSE),"")</f>
        <v/>
      </c>
    </row>
    <row r="437" spans="1:44" ht="16.5" hidden="1" customHeight="1" x14ac:dyDescent="0.3">
      <c r="A437" s="70" t="s">
        <v>288</v>
      </c>
      <c r="B437" s="2" t="s">
        <v>289</v>
      </c>
      <c r="C437" s="1">
        <v>494</v>
      </c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>
        <v>3900</v>
      </c>
      <c r="Q437" s="2">
        <v>2700</v>
      </c>
      <c r="R437" s="1">
        <v>4000</v>
      </c>
      <c r="S437" s="1">
        <v>3700</v>
      </c>
      <c r="T437" s="1">
        <v>3400</v>
      </c>
      <c r="U437" s="1">
        <v>4100</v>
      </c>
      <c r="V437" s="1">
        <v>4100</v>
      </c>
      <c r="W437" s="1">
        <v>4000</v>
      </c>
      <c r="X437" s="1">
        <v>4900</v>
      </c>
      <c r="Y437" s="1">
        <v>4500</v>
      </c>
      <c r="Z437" s="1">
        <v>4300</v>
      </c>
      <c r="AA437" s="1">
        <v>3000</v>
      </c>
      <c r="AB437" s="1">
        <v>3200</v>
      </c>
      <c r="AC437" s="1"/>
      <c r="AD437" s="1"/>
      <c r="AE437" s="1" t="s">
        <v>9</v>
      </c>
      <c r="AF437" s="1" t="s">
        <v>9</v>
      </c>
      <c r="AG437" s="1"/>
      <c r="AH437" s="1"/>
      <c r="AI437" s="1"/>
      <c r="AJ437" s="1"/>
      <c r="AK437" s="1"/>
      <c r="AL437" s="1"/>
      <c r="AM437" s="1"/>
      <c r="AN437" s="1"/>
      <c r="AO437" s="71"/>
      <c r="AP437" s="71"/>
      <c r="AR437" s="4" t="str">
        <f>IFERROR(VLOOKUP(Table3[[#This Row],[Station '#]], $AU$3:$AV$147,2,FALSE),"")</f>
        <v/>
      </c>
    </row>
    <row r="438" spans="1:44" ht="16.5" hidden="1" customHeight="1" x14ac:dyDescent="0.3">
      <c r="A438" s="70"/>
      <c r="B438" s="2"/>
      <c r="C438" s="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1"/>
      <c r="S438" s="1" t="s">
        <v>7</v>
      </c>
      <c r="T438" s="1" t="s">
        <v>9</v>
      </c>
      <c r="U438" s="1" t="s">
        <v>7</v>
      </c>
      <c r="V438" s="1" t="s">
        <v>9</v>
      </c>
      <c r="W438" s="1"/>
      <c r="X438" s="1"/>
      <c r="Y438" s="1"/>
      <c r="Z438" s="1"/>
      <c r="AA438" s="1"/>
      <c r="AB438" s="1"/>
      <c r="AC438" s="1"/>
      <c r="AD438" s="1"/>
      <c r="AE438" s="1" t="s">
        <v>9</v>
      </c>
      <c r="AF438" s="1" t="s">
        <v>9</v>
      </c>
      <c r="AG438" s="1"/>
      <c r="AH438" s="1"/>
      <c r="AI438" s="1"/>
      <c r="AJ438" s="1"/>
      <c r="AK438" s="1"/>
      <c r="AL438" s="1"/>
      <c r="AM438" s="1"/>
      <c r="AN438" s="1"/>
      <c r="AO438" s="71"/>
      <c r="AP438" s="71"/>
      <c r="AR438" s="4" t="str">
        <f>IFERROR(VLOOKUP(Table3[[#This Row],[Station '#]], $AU$3:$AV$147,2,FALSE),"")</f>
        <v/>
      </c>
    </row>
    <row r="439" spans="1:44" ht="16.5" hidden="1" customHeight="1" x14ac:dyDescent="0.3">
      <c r="A439" s="70" t="s">
        <v>290</v>
      </c>
      <c r="B439" s="2" t="s">
        <v>291</v>
      </c>
      <c r="C439" s="1">
        <v>483</v>
      </c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>
        <v>900</v>
      </c>
      <c r="Q439" s="2">
        <v>1000</v>
      </c>
      <c r="R439" s="1">
        <v>1200</v>
      </c>
      <c r="S439" s="1">
        <v>1100</v>
      </c>
      <c r="T439" s="1">
        <v>1500</v>
      </c>
      <c r="U439" s="1">
        <v>1600</v>
      </c>
      <c r="V439" s="1">
        <v>2100</v>
      </c>
      <c r="W439" s="1">
        <v>2500</v>
      </c>
      <c r="X439" s="1">
        <v>2300</v>
      </c>
      <c r="Y439" s="1">
        <v>2400</v>
      </c>
      <c r="Z439" s="1">
        <v>2300</v>
      </c>
      <c r="AA439" s="1"/>
      <c r="AB439" s="1">
        <v>2300</v>
      </c>
      <c r="AC439" s="1">
        <v>2200</v>
      </c>
      <c r="AD439" s="1"/>
      <c r="AE439" s="1" t="s">
        <v>9</v>
      </c>
      <c r="AF439" s="1" t="s">
        <v>9</v>
      </c>
      <c r="AG439" s="1"/>
      <c r="AH439" s="1"/>
      <c r="AI439" s="1"/>
      <c r="AJ439" s="1"/>
      <c r="AK439" s="1"/>
      <c r="AL439" s="1"/>
      <c r="AM439" s="1"/>
      <c r="AN439" s="1"/>
      <c r="AO439" s="71"/>
      <c r="AP439" s="71"/>
      <c r="AR439" s="4" t="str">
        <f>IFERROR(VLOOKUP(Table3[[#This Row],[Station '#]], $AU$3:$AV$147,2,FALSE),"")</f>
        <v/>
      </c>
    </row>
    <row r="440" spans="1:44" ht="12.6" hidden="1" customHeight="1" x14ac:dyDescent="0.3">
      <c r="A440" s="70"/>
      <c r="B440" s="2"/>
      <c r="C440" s="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1"/>
      <c r="S440" s="1" t="s">
        <v>7</v>
      </c>
      <c r="T440" s="1" t="s">
        <v>9</v>
      </c>
      <c r="U440" s="1" t="s">
        <v>7</v>
      </c>
      <c r="V440" s="1" t="s">
        <v>9</v>
      </c>
      <c r="W440" s="1"/>
      <c r="X440" s="1"/>
      <c r="Y440" s="1"/>
      <c r="Z440" s="1"/>
      <c r="AA440" s="1"/>
      <c r="AB440" s="1"/>
      <c r="AC440" s="1"/>
      <c r="AD440" s="1"/>
      <c r="AE440" s="1" t="s">
        <v>9</v>
      </c>
      <c r="AF440" s="1" t="s">
        <v>9</v>
      </c>
      <c r="AG440" s="1"/>
      <c r="AH440" s="1"/>
      <c r="AI440" s="1"/>
      <c r="AJ440" s="1"/>
      <c r="AK440" s="1"/>
      <c r="AL440" s="1"/>
      <c r="AM440" s="1"/>
      <c r="AN440" s="1"/>
      <c r="AO440" s="71"/>
      <c r="AP440" s="71"/>
      <c r="AR440" s="4" t="str">
        <f>IFERROR(VLOOKUP(Table3[[#This Row],[Station '#]], $AU$3:$AV$147,2,FALSE),"")</f>
        <v/>
      </c>
    </row>
    <row r="441" spans="1:44" ht="16.5" hidden="1" customHeight="1" x14ac:dyDescent="0.3">
      <c r="A441" s="70" t="s">
        <v>292</v>
      </c>
      <c r="B441" s="2" t="s">
        <v>293</v>
      </c>
      <c r="C441" s="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1"/>
      <c r="S441" s="1"/>
      <c r="T441" s="1"/>
      <c r="U441" s="1"/>
      <c r="V441" s="1">
        <v>4800</v>
      </c>
      <c r="W441" s="1"/>
      <c r="X441" s="1"/>
      <c r="Y441" s="1"/>
      <c r="Z441" s="1"/>
      <c r="AA441" s="1"/>
      <c r="AB441" s="1"/>
      <c r="AC441" s="1"/>
      <c r="AD441" s="1"/>
      <c r="AE441" s="1" t="s">
        <v>9</v>
      </c>
      <c r="AF441" s="1" t="s">
        <v>9</v>
      </c>
      <c r="AG441" s="1"/>
      <c r="AH441" s="1"/>
      <c r="AI441" s="1"/>
      <c r="AJ441" s="1"/>
      <c r="AK441" s="1"/>
      <c r="AL441" s="1"/>
      <c r="AM441" s="1" t="e">
        <v>#N/A</v>
      </c>
      <c r="AN441" s="1"/>
      <c r="AO441" s="71"/>
      <c r="AP441" s="71"/>
      <c r="AR441" s="4" t="str">
        <f>IFERROR(VLOOKUP(Table3[[#This Row],[Station '#]], $AU$3:$AV$147,2,FALSE),"")</f>
        <v/>
      </c>
    </row>
    <row r="442" spans="1:44" ht="16.5" hidden="1" customHeight="1" x14ac:dyDescent="0.3">
      <c r="A442" s="70"/>
      <c r="B442" s="2" t="s">
        <v>294</v>
      </c>
      <c r="C442" s="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1"/>
      <c r="S442" s="1"/>
      <c r="T442" s="1"/>
      <c r="U442" s="1"/>
      <c r="V442" s="1">
        <v>17800</v>
      </c>
      <c r="W442" s="1"/>
      <c r="X442" s="1"/>
      <c r="Y442" s="1"/>
      <c r="Z442" s="1"/>
      <c r="AA442" s="1"/>
      <c r="AB442" s="1"/>
      <c r="AC442" s="1"/>
      <c r="AD442" s="1"/>
      <c r="AE442" s="1" t="s">
        <v>9</v>
      </c>
      <c r="AF442" s="1" t="s">
        <v>9</v>
      </c>
      <c r="AG442" s="1"/>
      <c r="AH442" s="1"/>
      <c r="AI442" s="1"/>
      <c r="AJ442" s="1"/>
      <c r="AK442" s="1"/>
      <c r="AL442" s="1"/>
      <c r="AM442" s="1" t="e">
        <v>#N/A</v>
      </c>
      <c r="AN442" s="1"/>
      <c r="AO442" s="71"/>
      <c r="AP442" s="71"/>
      <c r="AR442" s="4" t="str">
        <f>IFERROR(VLOOKUP(Table3[[#This Row],[Station '#]], $AU$3:$AV$147,2,FALSE),"")</f>
        <v/>
      </c>
    </row>
    <row r="443" spans="1:44" hidden="1" x14ac:dyDescent="0.3">
      <c r="A443" s="70"/>
      <c r="B443" s="2"/>
      <c r="C443" s="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1"/>
      <c r="S443" s="1"/>
      <c r="T443" s="1"/>
      <c r="U443" s="1"/>
      <c r="V443" s="1" t="s">
        <v>9</v>
      </c>
      <c r="W443" s="1"/>
      <c r="X443" s="1"/>
      <c r="Y443" s="1"/>
      <c r="Z443" s="1"/>
      <c r="AA443" s="1"/>
      <c r="AB443" s="1"/>
      <c r="AC443" s="1"/>
      <c r="AD443" s="1"/>
      <c r="AE443" s="1" t="s">
        <v>9</v>
      </c>
      <c r="AF443" s="1" t="s">
        <v>9</v>
      </c>
      <c r="AG443" s="1"/>
      <c r="AH443" s="1"/>
      <c r="AI443" s="1"/>
      <c r="AJ443" s="1"/>
      <c r="AK443" s="1"/>
      <c r="AL443" s="1"/>
      <c r="AM443" s="1"/>
      <c r="AN443" s="1"/>
      <c r="AO443" s="71"/>
      <c r="AP443" s="71"/>
      <c r="AR443" s="4" t="str">
        <f>IFERROR(VLOOKUP(Table3[[#This Row],[Station '#]], $AU$3:$AV$147,2,FALSE),"")</f>
        <v/>
      </c>
    </row>
    <row r="444" spans="1:44" x14ac:dyDescent="0.3">
      <c r="A444" s="70" t="s">
        <v>295</v>
      </c>
      <c r="B444" s="2" t="s">
        <v>296</v>
      </c>
      <c r="C444" s="72">
        <v>3</v>
      </c>
      <c r="D444" s="2"/>
      <c r="E444" s="2"/>
      <c r="F444" s="2"/>
      <c r="G444" s="2"/>
      <c r="H444" s="2"/>
      <c r="I444" s="2">
        <v>8500</v>
      </c>
      <c r="J444" s="2">
        <v>8900</v>
      </c>
      <c r="K444" s="2">
        <v>8600</v>
      </c>
      <c r="L444" s="2">
        <v>8400</v>
      </c>
      <c r="M444" s="2">
        <v>9000</v>
      </c>
      <c r="N444" s="2">
        <v>9200</v>
      </c>
      <c r="O444" s="2">
        <v>9400</v>
      </c>
      <c r="P444" s="2">
        <v>10000</v>
      </c>
      <c r="Q444" s="2">
        <v>10300</v>
      </c>
      <c r="R444" s="1">
        <v>10400</v>
      </c>
      <c r="S444" s="1">
        <v>10600</v>
      </c>
      <c r="T444" s="1">
        <v>10900</v>
      </c>
      <c r="U444" s="1">
        <v>11200</v>
      </c>
      <c r="V444" s="1">
        <v>11500</v>
      </c>
      <c r="W444" s="1">
        <v>12200</v>
      </c>
      <c r="X444" s="1">
        <v>11900</v>
      </c>
      <c r="Y444" s="1">
        <v>11500</v>
      </c>
      <c r="Z444" s="1">
        <v>10500</v>
      </c>
      <c r="AA444" s="1">
        <v>10300</v>
      </c>
      <c r="AB444" s="1">
        <v>10500</v>
      </c>
      <c r="AC444" s="1">
        <v>10300</v>
      </c>
      <c r="AD444" s="1">
        <v>10100</v>
      </c>
      <c r="AE444" s="1">
        <v>10200</v>
      </c>
      <c r="AF444" s="1">
        <v>10600</v>
      </c>
      <c r="AG444" s="1">
        <v>10800</v>
      </c>
      <c r="AH444" s="1">
        <v>11400</v>
      </c>
      <c r="AI444" s="1">
        <v>11500</v>
      </c>
      <c r="AJ444" s="1">
        <v>11500</v>
      </c>
      <c r="AK444" s="1">
        <f>VLOOKUP(C444,[1]DataDownloadReport_02082019!$A$2:$E$123,5,FALSE)</f>
        <v>11600</v>
      </c>
      <c r="AL444" s="1">
        <v>11800</v>
      </c>
      <c r="AM444" s="1">
        <v>11300</v>
      </c>
      <c r="AN444" s="1"/>
      <c r="AO444" s="71"/>
      <c r="AP444" s="71"/>
      <c r="AR444" s="4" t="str">
        <f>IFERROR(VLOOKUP(Table3[[#This Row],[Station '#]], $AU$3:$AV$147,2,FALSE),"")</f>
        <v/>
      </c>
    </row>
    <row r="445" spans="1:44" x14ac:dyDescent="0.3">
      <c r="A445" s="70"/>
      <c r="B445" s="2"/>
      <c r="C445" s="1"/>
      <c r="D445" s="2"/>
      <c r="E445" s="2"/>
      <c r="F445" s="2"/>
      <c r="G445" s="2"/>
      <c r="H445" s="2"/>
      <c r="I445" s="2" t="s">
        <v>9</v>
      </c>
      <c r="J445" s="2" t="s">
        <v>9</v>
      </c>
      <c r="K445" s="2" t="s">
        <v>9</v>
      </c>
      <c r="L445" s="2"/>
      <c r="M445" s="2"/>
      <c r="N445" s="2"/>
      <c r="O445" s="2"/>
      <c r="P445" s="2"/>
      <c r="Q445" s="2"/>
      <c r="R445" s="1"/>
      <c r="S445" s="1" t="s">
        <v>7</v>
      </c>
      <c r="T445" s="1" t="s">
        <v>9</v>
      </c>
      <c r="U445" s="1" t="s">
        <v>7</v>
      </c>
      <c r="V445" s="1" t="s">
        <v>9</v>
      </c>
      <c r="W445" s="1"/>
      <c r="X445" s="1"/>
      <c r="Y445" s="1"/>
      <c r="Z445" s="1"/>
      <c r="AA445" s="1"/>
      <c r="AB445" s="1"/>
      <c r="AC445" s="1"/>
      <c r="AD445" s="1"/>
      <c r="AE445" s="1" t="s">
        <v>9</v>
      </c>
      <c r="AF445" s="1" t="s">
        <v>9</v>
      </c>
      <c r="AG445" s="1"/>
      <c r="AH445" s="1"/>
      <c r="AI445" s="1"/>
      <c r="AJ445" s="1"/>
      <c r="AK445" s="1"/>
      <c r="AL445" s="1"/>
      <c r="AM445" s="1"/>
      <c r="AN445" s="1"/>
      <c r="AO445" s="71"/>
      <c r="AP445" s="71"/>
      <c r="AR445" s="4" t="str">
        <f>IFERROR(VLOOKUP(Table3[[#This Row],[Station '#]], $AU$3:$AV$147,2,FALSE),"")</f>
        <v/>
      </c>
    </row>
    <row r="446" spans="1:44" ht="16.5" hidden="1" customHeight="1" x14ac:dyDescent="0.3">
      <c r="A446" s="70" t="s">
        <v>435</v>
      </c>
      <c r="B446" s="2" t="s">
        <v>297</v>
      </c>
      <c r="C446" s="1">
        <v>366</v>
      </c>
      <c r="D446" s="2">
        <v>8100</v>
      </c>
      <c r="E446" s="2">
        <v>12800</v>
      </c>
      <c r="F446" s="2">
        <v>10900</v>
      </c>
      <c r="G446" s="2">
        <v>11400</v>
      </c>
      <c r="H446" s="2">
        <v>15900</v>
      </c>
      <c r="I446" s="2">
        <v>15900</v>
      </c>
      <c r="J446" s="2">
        <v>15400</v>
      </c>
      <c r="K446" s="2">
        <v>16400</v>
      </c>
      <c r="L446" s="2">
        <v>18700</v>
      </c>
      <c r="M446" s="2">
        <v>15100</v>
      </c>
      <c r="N446" s="2">
        <v>17300</v>
      </c>
      <c r="O446" s="2">
        <v>14700</v>
      </c>
      <c r="P446" s="2">
        <v>18600</v>
      </c>
      <c r="Q446" s="2">
        <v>19700</v>
      </c>
      <c r="R446" s="1">
        <v>23500</v>
      </c>
      <c r="S446" s="1">
        <v>20100</v>
      </c>
      <c r="T446" s="1">
        <v>23700</v>
      </c>
      <c r="U446" s="1">
        <v>27700</v>
      </c>
      <c r="V446" s="1">
        <v>28900</v>
      </c>
      <c r="W446" s="1">
        <v>31400</v>
      </c>
      <c r="X446" s="1">
        <v>35400</v>
      </c>
      <c r="Y446" s="1">
        <v>39900</v>
      </c>
      <c r="Z446" s="1">
        <v>38300</v>
      </c>
      <c r="AA446" s="1">
        <v>37200</v>
      </c>
      <c r="AB446" s="1">
        <v>36600</v>
      </c>
      <c r="AC446" s="1"/>
      <c r="AD446" s="1"/>
      <c r="AE446" s="1" t="s">
        <v>9</v>
      </c>
      <c r="AF446" s="1" t="s">
        <v>9</v>
      </c>
      <c r="AG446" s="1"/>
      <c r="AH446" s="1"/>
      <c r="AI446" s="1"/>
      <c r="AJ446" s="1"/>
      <c r="AK446" s="1"/>
      <c r="AL446" s="1"/>
      <c r="AM446" s="1"/>
      <c r="AN446" s="1"/>
      <c r="AO446" s="71"/>
      <c r="AP446" s="71"/>
      <c r="AR446" s="4" t="str">
        <f>IFERROR(VLOOKUP(Table3[[#This Row],[Station '#]], $AU$3:$AV$147,2,FALSE),"")</f>
        <v/>
      </c>
    </row>
    <row r="447" spans="1:44" x14ac:dyDescent="0.3">
      <c r="A447" s="70" t="s">
        <v>435</v>
      </c>
      <c r="B447" s="2" t="s">
        <v>298</v>
      </c>
      <c r="C447" s="72">
        <v>49</v>
      </c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>
        <v>13500</v>
      </c>
      <c r="P447" s="2">
        <v>15900</v>
      </c>
      <c r="Q447" s="2">
        <v>16100</v>
      </c>
      <c r="R447" s="1">
        <v>17600</v>
      </c>
      <c r="S447" s="1">
        <v>18900</v>
      </c>
      <c r="T447" s="1">
        <v>19300</v>
      </c>
      <c r="U447" s="1">
        <v>20900</v>
      </c>
      <c r="V447" s="1">
        <v>22100</v>
      </c>
      <c r="W447" s="1">
        <v>24700</v>
      </c>
      <c r="X447" s="1">
        <v>25900</v>
      </c>
      <c r="Y447" s="1">
        <v>26000</v>
      </c>
      <c r="Z447" s="1">
        <v>26200</v>
      </c>
      <c r="AA447" s="1">
        <v>25800</v>
      </c>
      <c r="AB447" s="1">
        <v>25100</v>
      </c>
      <c r="AC447" s="1">
        <v>22800</v>
      </c>
      <c r="AD447" s="1">
        <v>23000</v>
      </c>
      <c r="AE447" s="1">
        <v>22800</v>
      </c>
      <c r="AF447" s="1">
        <v>23100</v>
      </c>
      <c r="AG447" s="1">
        <v>25000</v>
      </c>
      <c r="AH447" s="1">
        <v>26800</v>
      </c>
      <c r="AI447" s="1">
        <v>28000</v>
      </c>
      <c r="AJ447" s="1">
        <v>29100</v>
      </c>
      <c r="AK447" s="1">
        <f>VLOOKUP(C447,[1]DataDownloadReport_02082019!$A$2:$E$123,5,FALSE)</f>
        <v>29900</v>
      </c>
      <c r="AL447" s="1">
        <v>29700</v>
      </c>
      <c r="AM447" s="1">
        <v>27400</v>
      </c>
      <c r="AN447" s="1">
        <v>30000</v>
      </c>
      <c r="AO447" s="71">
        <v>30800</v>
      </c>
      <c r="AP447" s="71"/>
      <c r="AR447" s="4">
        <f>IFERROR(VLOOKUP(Table3[[#This Row],[Station '#]], $AU$3:$AV$147,2,FALSE),"")</f>
        <v>30800</v>
      </c>
    </row>
    <row r="448" spans="1:44" ht="16.5" hidden="1" customHeight="1" x14ac:dyDescent="0.3">
      <c r="A448" s="70" t="s">
        <v>435</v>
      </c>
      <c r="B448" s="2" t="s">
        <v>48</v>
      </c>
      <c r="C448" s="1"/>
      <c r="D448" s="2">
        <v>10300</v>
      </c>
      <c r="E448" s="2">
        <v>12300</v>
      </c>
      <c r="F448" s="2">
        <v>13800</v>
      </c>
      <c r="G448" s="2">
        <v>16700</v>
      </c>
      <c r="H448" s="2">
        <v>19700</v>
      </c>
      <c r="I448" s="2">
        <v>15500</v>
      </c>
      <c r="J448" s="2">
        <v>15900</v>
      </c>
      <c r="K448" s="2">
        <v>17900</v>
      </c>
      <c r="L448" s="2">
        <v>18300</v>
      </c>
      <c r="M448" s="2">
        <v>21400</v>
      </c>
      <c r="N448" s="2">
        <v>17800</v>
      </c>
      <c r="O448" s="2">
        <v>18700</v>
      </c>
      <c r="P448" s="2"/>
      <c r="Q448" s="2"/>
      <c r="R448" s="1"/>
      <c r="S448" s="1" t="s">
        <v>7</v>
      </c>
      <c r="T448" s="1" t="s">
        <v>9</v>
      </c>
      <c r="U448" s="1" t="s">
        <v>7</v>
      </c>
      <c r="V448" s="1" t="s">
        <v>9</v>
      </c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 t="e">
        <v>#N/A</v>
      </c>
      <c r="AN448" s="1"/>
      <c r="AO448" s="71"/>
      <c r="AP448" s="71"/>
      <c r="AR448" s="4" t="str">
        <f>IFERROR(VLOOKUP(Table3[[#This Row],[Station '#]], $AU$3:$AV$147,2,FALSE),"")</f>
        <v/>
      </c>
    </row>
    <row r="449" spans="1:44" ht="16.5" hidden="1" customHeight="1" x14ac:dyDescent="0.3">
      <c r="A449" s="70" t="s">
        <v>435</v>
      </c>
      <c r="B449" s="2" t="s">
        <v>214</v>
      </c>
      <c r="C449" s="1">
        <v>365</v>
      </c>
      <c r="D449" s="2">
        <v>14000</v>
      </c>
      <c r="E449" s="2">
        <v>15500</v>
      </c>
      <c r="F449" s="2">
        <v>16100</v>
      </c>
      <c r="G449" s="2">
        <v>25900</v>
      </c>
      <c r="H449" s="2">
        <v>19600</v>
      </c>
      <c r="I449" s="2">
        <v>22600</v>
      </c>
      <c r="J449" s="2">
        <v>19200</v>
      </c>
      <c r="K449" s="2">
        <v>20800</v>
      </c>
      <c r="L449" s="2">
        <v>13700</v>
      </c>
      <c r="M449" s="2">
        <v>22100</v>
      </c>
      <c r="N449" s="2">
        <v>21100</v>
      </c>
      <c r="O449" s="2">
        <v>20000</v>
      </c>
      <c r="P449" s="2">
        <v>24300</v>
      </c>
      <c r="Q449" s="2">
        <v>20600</v>
      </c>
      <c r="R449" s="1">
        <v>21400</v>
      </c>
      <c r="S449" s="1">
        <v>24800</v>
      </c>
      <c r="T449" s="1">
        <v>25600</v>
      </c>
      <c r="U449" s="1">
        <v>26900</v>
      </c>
      <c r="V449" s="1">
        <v>28300</v>
      </c>
      <c r="W449" s="1">
        <v>30800</v>
      </c>
      <c r="X449" s="1">
        <v>30200</v>
      </c>
      <c r="Y449" s="1">
        <v>31800</v>
      </c>
      <c r="Z449" s="1">
        <v>29500</v>
      </c>
      <c r="AA449" s="1">
        <v>26800</v>
      </c>
      <c r="AB449" s="1">
        <v>26200</v>
      </c>
      <c r="AC449" s="1"/>
      <c r="AD449" s="1"/>
      <c r="AE449" s="1" t="s">
        <v>9</v>
      </c>
      <c r="AF449" s="1" t="s">
        <v>9</v>
      </c>
      <c r="AG449" s="1"/>
      <c r="AH449" s="1"/>
      <c r="AI449" s="1"/>
      <c r="AJ449" s="1"/>
      <c r="AK449" s="1"/>
      <c r="AL449" s="1"/>
      <c r="AM449" s="1" t="e">
        <v>#N/A</v>
      </c>
      <c r="AN449" s="1"/>
      <c r="AO449" s="71"/>
      <c r="AP449" s="71"/>
      <c r="AR449" s="4" t="str">
        <f>IFERROR(VLOOKUP(Table3[[#This Row],[Station '#]], $AU$3:$AV$147,2,FALSE),"")</f>
        <v/>
      </c>
    </row>
    <row r="450" spans="1:44" x14ac:dyDescent="0.3">
      <c r="A450" s="70" t="s">
        <v>435</v>
      </c>
      <c r="B450" s="2" t="s">
        <v>441</v>
      </c>
      <c r="C450" s="1">
        <v>108</v>
      </c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1"/>
      <c r="S450" s="1"/>
      <c r="T450" s="1"/>
      <c r="U450" s="1"/>
      <c r="V450" s="1"/>
      <c r="W450" s="1"/>
      <c r="X450" s="1"/>
      <c r="Y450" s="1"/>
      <c r="Z450" s="1"/>
      <c r="AA450" s="1"/>
      <c r="AB450" s="1"/>
      <c r="AC450" s="1"/>
      <c r="AD450" s="1"/>
      <c r="AE450" s="1"/>
      <c r="AF450" s="1"/>
      <c r="AG450" s="1"/>
      <c r="AH450" s="1">
        <v>26100</v>
      </c>
      <c r="AI450" s="1">
        <v>28500</v>
      </c>
      <c r="AJ450" s="1">
        <v>30400</v>
      </c>
      <c r="AK450" s="1">
        <f>VLOOKUP(C450,[1]DataDownloadReport_02082019!$A$2:$E$123,5,FALSE)</f>
        <v>30100</v>
      </c>
      <c r="AL450" s="1">
        <v>29300</v>
      </c>
      <c r="AM450" s="1">
        <v>28300</v>
      </c>
      <c r="AN450" s="1">
        <v>29600</v>
      </c>
      <c r="AO450" s="71">
        <v>27000</v>
      </c>
      <c r="AP450" s="71"/>
      <c r="AR450" s="4">
        <f>IFERROR(VLOOKUP(Table3[[#This Row],[Station '#]], $AU$3:$AV$147,2,FALSE),"")</f>
        <v>27000</v>
      </c>
    </row>
    <row r="451" spans="1:44" x14ac:dyDescent="0.3">
      <c r="A451" s="70" t="s">
        <v>435</v>
      </c>
      <c r="B451" s="2" t="s">
        <v>299</v>
      </c>
      <c r="C451" s="72">
        <v>57</v>
      </c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1"/>
      <c r="S451" s="1"/>
      <c r="T451" s="1"/>
      <c r="U451" s="1"/>
      <c r="V451" s="1">
        <v>10900</v>
      </c>
      <c r="W451" s="1">
        <v>11500</v>
      </c>
      <c r="X451" s="1">
        <v>10700</v>
      </c>
      <c r="Y451" s="1">
        <v>12100</v>
      </c>
      <c r="Z451" s="1">
        <v>9500</v>
      </c>
      <c r="AA451" s="1">
        <v>11600</v>
      </c>
      <c r="AB451" s="1">
        <v>9900</v>
      </c>
      <c r="AC451" s="1">
        <v>12000</v>
      </c>
      <c r="AD451" s="1"/>
      <c r="AE451" s="1" t="s">
        <v>9</v>
      </c>
      <c r="AF451" s="1" t="s">
        <v>9</v>
      </c>
      <c r="AG451" s="1"/>
      <c r="AH451" s="1">
        <v>13300</v>
      </c>
      <c r="AI451" s="1">
        <v>13700</v>
      </c>
      <c r="AJ451" s="1">
        <v>14400</v>
      </c>
      <c r="AK451" s="1">
        <f>VLOOKUP(C451,[1]DataDownloadReport_02082019!$A$2:$E$123,5,FALSE)</f>
        <v>14200</v>
      </c>
      <c r="AL451" s="1">
        <v>13400</v>
      </c>
      <c r="AM451" s="1"/>
      <c r="AN451" s="1">
        <v>18600</v>
      </c>
      <c r="AO451" s="71">
        <v>20400</v>
      </c>
      <c r="AP451" s="71"/>
      <c r="AR451" s="4">
        <f>IFERROR(VLOOKUP(Table3[[#This Row],[Station '#]], $AU$3:$AV$147,2,FALSE),"")</f>
        <v>20400</v>
      </c>
    </row>
    <row r="452" spans="1:44" x14ac:dyDescent="0.3">
      <c r="A452" s="70" t="s">
        <v>435</v>
      </c>
      <c r="B452" s="2" t="s">
        <v>586</v>
      </c>
      <c r="C452" s="72">
        <v>113</v>
      </c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1"/>
      <c r="S452" s="1"/>
      <c r="T452" s="1"/>
      <c r="U452" s="1"/>
      <c r="V452" s="1"/>
      <c r="W452" s="1"/>
      <c r="X452" s="1"/>
      <c r="Y452" s="1"/>
      <c r="Z452" s="1"/>
      <c r="AA452" s="1"/>
      <c r="AB452" s="1"/>
      <c r="AC452" s="1"/>
      <c r="AD452" s="1"/>
      <c r="AE452" s="1"/>
      <c r="AF452" s="1"/>
      <c r="AG452" s="1"/>
      <c r="AH452" s="1"/>
      <c r="AI452" s="1"/>
      <c r="AJ452" s="1"/>
      <c r="AK452" s="1"/>
      <c r="AL452" s="1"/>
      <c r="AM452" s="1">
        <v>30300</v>
      </c>
      <c r="AN452" s="1">
        <v>36900</v>
      </c>
      <c r="AO452" s="71">
        <v>39000</v>
      </c>
      <c r="AP452" s="71"/>
      <c r="AR452" s="4">
        <f>IFERROR(VLOOKUP(Table3[[#This Row],[Station '#]], $AU$3:$AV$147,2,FALSE),"")</f>
        <v>39000</v>
      </c>
    </row>
    <row r="453" spans="1:44" x14ac:dyDescent="0.3">
      <c r="A453" s="70"/>
      <c r="B453" s="2"/>
      <c r="C453" s="1"/>
      <c r="D453" s="2"/>
      <c r="E453" s="2"/>
      <c r="F453" s="2"/>
      <c r="G453" s="2"/>
      <c r="H453" s="2"/>
      <c r="I453" s="2" t="s">
        <v>9</v>
      </c>
      <c r="J453" s="2" t="s">
        <v>9</v>
      </c>
      <c r="K453" s="2" t="s">
        <v>9</v>
      </c>
      <c r="L453" s="2"/>
      <c r="M453" s="2"/>
      <c r="N453" s="2"/>
      <c r="O453" s="2"/>
      <c r="P453" s="2"/>
      <c r="Q453" s="2"/>
      <c r="R453" s="1"/>
      <c r="S453" s="1" t="s">
        <v>7</v>
      </c>
      <c r="T453" s="1" t="s">
        <v>9</v>
      </c>
      <c r="U453" s="1" t="s">
        <v>7</v>
      </c>
      <c r="V453" s="1" t="s">
        <v>9</v>
      </c>
      <c r="W453" s="1"/>
      <c r="X453" s="1"/>
      <c r="Y453" s="1"/>
      <c r="Z453" s="1"/>
      <c r="AA453" s="1"/>
      <c r="AB453" s="1"/>
      <c r="AC453" s="1"/>
      <c r="AD453" s="1"/>
      <c r="AE453" s="1" t="s">
        <v>9</v>
      </c>
      <c r="AF453" s="1" t="s">
        <v>9</v>
      </c>
      <c r="AG453" s="1"/>
      <c r="AH453" s="1"/>
      <c r="AI453" s="1"/>
      <c r="AJ453" s="1"/>
      <c r="AK453" s="1"/>
      <c r="AL453" s="1"/>
      <c r="AM453" s="1"/>
      <c r="AN453" s="1"/>
      <c r="AO453" s="71"/>
      <c r="AP453" s="71"/>
      <c r="AR453" s="4" t="str">
        <f>IFERROR(VLOOKUP(Table3[[#This Row],[Station '#]], $AU$3:$AV$147,2,FALSE),"")</f>
        <v/>
      </c>
    </row>
    <row r="454" spans="1:44" ht="16.5" hidden="1" customHeight="1" x14ac:dyDescent="0.3">
      <c r="A454" s="70" t="s">
        <v>300</v>
      </c>
      <c r="B454" s="2" t="s">
        <v>198</v>
      </c>
      <c r="C454" s="1">
        <v>369</v>
      </c>
      <c r="D454" s="2"/>
      <c r="E454" s="2"/>
      <c r="F454" s="2"/>
      <c r="G454" s="2"/>
      <c r="H454" s="2"/>
      <c r="I454" s="2">
        <v>6800</v>
      </c>
      <c r="J454" s="2">
        <v>8300</v>
      </c>
      <c r="K454" s="2">
        <v>8900</v>
      </c>
      <c r="L454" s="2">
        <v>8500</v>
      </c>
      <c r="M454" s="2">
        <v>7700</v>
      </c>
      <c r="N454" s="2">
        <v>7800</v>
      </c>
      <c r="O454" s="2">
        <v>8600</v>
      </c>
      <c r="P454" s="2">
        <v>8400</v>
      </c>
      <c r="Q454" s="2">
        <v>8700</v>
      </c>
      <c r="R454" s="1">
        <v>11300</v>
      </c>
      <c r="S454" s="1">
        <v>10100</v>
      </c>
      <c r="T454" s="1">
        <v>10900</v>
      </c>
      <c r="U454" s="1">
        <v>10200</v>
      </c>
      <c r="V454" s="1">
        <v>10300</v>
      </c>
      <c r="W454" s="1">
        <v>12000</v>
      </c>
      <c r="X454" s="1">
        <v>10600</v>
      </c>
      <c r="Y454" s="1">
        <v>10500</v>
      </c>
      <c r="Z454" s="1">
        <v>10100</v>
      </c>
      <c r="AA454" s="1">
        <v>10400</v>
      </c>
      <c r="AB454" s="1">
        <v>9700</v>
      </c>
      <c r="AC454" s="1">
        <v>9500</v>
      </c>
      <c r="AD454" s="1"/>
      <c r="AE454" s="1" t="s">
        <v>9</v>
      </c>
      <c r="AF454" s="1" t="s">
        <v>9</v>
      </c>
      <c r="AG454" s="1"/>
      <c r="AH454" s="1"/>
      <c r="AI454" s="1"/>
      <c r="AJ454" s="1"/>
      <c r="AK454" s="1"/>
      <c r="AL454" s="1"/>
      <c r="AM454" s="1"/>
      <c r="AN454" s="1"/>
      <c r="AO454" s="71"/>
      <c r="AP454" s="71"/>
      <c r="AR454" s="4" t="str">
        <f>IFERROR(VLOOKUP(Table3[[#This Row],[Station '#]], $AU$3:$AV$147,2,FALSE),"")</f>
        <v/>
      </c>
    </row>
    <row r="455" spans="1:44" x14ac:dyDescent="0.3">
      <c r="A455" s="70" t="s">
        <v>300</v>
      </c>
      <c r="B455" s="2" t="s">
        <v>31</v>
      </c>
      <c r="C455" s="1">
        <v>368</v>
      </c>
      <c r="D455" s="2"/>
      <c r="E455" s="2"/>
      <c r="F455" s="2"/>
      <c r="G455" s="2"/>
      <c r="H455" s="2"/>
      <c r="I455" s="2">
        <v>1800</v>
      </c>
      <c r="J455" s="2">
        <v>2300</v>
      </c>
      <c r="K455" s="2">
        <v>2800</v>
      </c>
      <c r="L455" s="2">
        <v>2400</v>
      </c>
      <c r="M455" s="2">
        <v>2900</v>
      </c>
      <c r="N455" s="2">
        <v>3000</v>
      </c>
      <c r="O455" s="2">
        <v>2900</v>
      </c>
      <c r="P455" s="2">
        <v>3400</v>
      </c>
      <c r="Q455" s="2">
        <v>3300</v>
      </c>
      <c r="R455" s="1">
        <v>5600</v>
      </c>
      <c r="S455" s="1">
        <v>4900</v>
      </c>
      <c r="T455" s="1">
        <v>5800</v>
      </c>
      <c r="U455" s="1">
        <v>4800</v>
      </c>
      <c r="V455" s="1">
        <v>4900</v>
      </c>
      <c r="W455" s="1">
        <v>6100</v>
      </c>
      <c r="X455" s="1">
        <v>5400</v>
      </c>
      <c r="Y455" s="1">
        <v>5600</v>
      </c>
      <c r="Z455" s="1">
        <v>5500</v>
      </c>
      <c r="AA455" s="1">
        <v>4700</v>
      </c>
      <c r="AB455" s="1">
        <v>5600</v>
      </c>
      <c r="AC455" s="1">
        <v>5200</v>
      </c>
      <c r="AD455" s="1">
        <v>4300</v>
      </c>
      <c r="AE455" s="1" t="s">
        <v>9</v>
      </c>
      <c r="AF455" s="1">
        <v>5000</v>
      </c>
      <c r="AG455" s="1"/>
      <c r="AH455" s="1">
        <v>5600</v>
      </c>
      <c r="AI455" s="1"/>
      <c r="AJ455" s="1">
        <v>5600</v>
      </c>
      <c r="AK455" s="1"/>
      <c r="AL455" s="1"/>
      <c r="AM455" s="1"/>
      <c r="AN455" s="1"/>
      <c r="AO455" s="71"/>
      <c r="AP455" s="71"/>
      <c r="AR455" s="4" t="str">
        <f>IFERROR(VLOOKUP(Table3[[#This Row],[Station '#]], $AU$3:$AV$147,2,FALSE),"")</f>
        <v/>
      </c>
    </row>
    <row r="456" spans="1:44" x14ac:dyDescent="0.3">
      <c r="A456" s="70" t="s">
        <v>300</v>
      </c>
      <c r="B456" s="2" t="s">
        <v>301</v>
      </c>
      <c r="C456" s="1">
        <v>367</v>
      </c>
      <c r="D456" s="2"/>
      <c r="E456" s="2"/>
      <c r="F456" s="2"/>
      <c r="G456" s="2"/>
      <c r="H456" s="2"/>
      <c r="I456" s="2">
        <v>1300</v>
      </c>
      <c r="J456" s="2">
        <v>1600</v>
      </c>
      <c r="K456" s="2">
        <v>1800</v>
      </c>
      <c r="L456" s="2">
        <v>1800</v>
      </c>
      <c r="M456" s="2">
        <v>2200</v>
      </c>
      <c r="N456" s="2">
        <v>2700</v>
      </c>
      <c r="O456" s="2">
        <v>2400</v>
      </c>
      <c r="P456" s="2">
        <v>3000</v>
      </c>
      <c r="Q456" s="2">
        <v>3300</v>
      </c>
      <c r="R456" s="1">
        <v>4700</v>
      </c>
      <c r="S456" s="1">
        <v>3200</v>
      </c>
      <c r="T456" s="1">
        <v>4800</v>
      </c>
      <c r="U456" s="1">
        <v>4200</v>
      </c>
      <c r="V456" s="1">
        <v>4900</v>
      </c>
      <c r="W456" s="1">
        <v>6200</v>
      </c>
      <c r="X456" s="1">
        <v>5600</v>
      </c>
      <c r="Y456" s="1">
        <v>6300</v>
      </c>
      <c r="Z456" s="1">
        <v>6000</v>
      </c>
      <c r="AA456" s="1">
        <v>5400</v>
      </c>
      <c r="AB456" s="1">
        <v>5900</v>
      </c>
      <c r="AC456" s="1">
        <v>5700</v>
      </c>
      <c r="AD456" s="1">
        <v>5500</v>
      </c>
      <c r="AE456" s="1">
        <v>5700</v>
      </c>
      <c r="AF456" s="1">
        <v>5600</v>
      </c>
      <c r="AG456" s="1">
        <v>4600</v>
      </c>
      <c r="AH456" s="1">
        <v>5500</v>
      </c>
      <c r="AI456" s="1">
        <v>5600</v>
      </c>
      <c r="AJ456" s="1">
        <v>5200</v>
      </c>
      <c r="AK456" s="1">
        <f>VLOOKUP(C456,[1]DataDownloadReport_02082019!$A$2:$E$123,5,FALSE)</f>
        <v>5300</v>
      </c>
      <c r="AL456" s="1">
        <v>5800</v>
      </c>
      <c r="AM456" s="1">
        <v>5500</v>
      </c>
      <c r="AN456" s="1"/>
      <c r="AO456" s="71">
        <v>5400</v>
      </c>
      <c r="AP456" s="71"/>
      <c r="AR456" s="4">
        <f>IFERROR(VLOOKUP(Table3[[#This Row],[Station '#]], $AU$3:$AV$147,2,FALSE),"")</f>
        <v>5400</v>
      </c>
    </row>
    <row r="457" spans="1:44" x14ac:dyDescent="0.3">
      <c r="A457" s="70"/>
      <c r="B457" s="2"/>
      <c r="C457" s="1"/>
      <c r="D457" s="2"/>
      <c r="E457" s="2"/>
      <c r="F457" s="2"/>
      <c r="G457" s="2"/>
      <c r="H457" s="2"/>
      <c r="I457" s="2" t="s">
        <v>9</v>
      </c>
      <c r="J457" s="2" t="s">
        <v>9</v>
      </c>
      <c r="K457" s="2" t="s">
        <v>9</v>
      </c>
      <c r="L457" s="2"/>
      <c r="M457" s="2"/>
      <c r="N457" s="2"/>
      <c r="O457" s="2"/>
      <c r="P457" s="2"/>
      <c r="Q457" s="2"/>
      <c r="R457" s="1"/>
      <c r="S457" s="1" t="s">
        <v>7</v>
      </c>
      <c r="T457" s="1" t="s">
        <v>9</v>
      </c>
      <c r="U457" s="1" t="s">
        <v>7</v>
      </c>
      <c r="V457" s="1" t="s">
        <v>9</v>
      </c>
      <c r="W457" s="1"/>
      <c r="X457" s="1"/>
      <c r="Y457" s="1"/>
      <c r="Z457" s="1"/>
      <c r="AA457" s="1"/>
      <c r="AB457" s="1"/>
      <c r="AC457" s="1"/>
      <c r="AD457" s="1"/>
      <c r="AE457" s="1" t="s">
        <v>9</v>
      </c>
      <c r="AF457" s="1" t="s">
        <v>9</v>
      </c>
      <c r="AG457" s="1"/>
      <c r="AH457" s="1"/>
      <c r="AI457" s="1"/>
      <c r="AJ457" s="1"/>
      <c r="AK457" s="1"/>
      <c r="AL457" s="1"/>
      <c r="AM457" s="1"/>
      <c r="AN457" s="1"/>
      <c r="AO457" s="71"/>
      <c r="AP457" s="71"/>
      <c r="AR457" s="4" t="str">
        <f>IFERROR(VLOOKUP(Table3[[#This Row],[Station '#]], $AU$3:$AV$147,2,FALSE),"")</f>
        <v/>
      </c>
    </row>
    <row r="458" spans="1:44" x14ac:dyDescent="0.3">
      <c r="A458" s="70" t="s">
        <v>302</v>
      </c>
      <c r="B458" s="2" t="s">
        <v>232</v>
      </c>
      <c r="C458" s="1">
        <v>328</v>
      </c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1"/>
      <c r="S458" s="1"/>
      <c r="T458" s="1"/>
      <c r="U458" s="1"/>
      <c r="V458" s="1"/>
      <c r="W458" s="1"/>
      <c r="X458" s="1"/>
      <c r="Y458" s="1"/>
      <c r="Z458" s="1"/>
      <c r="AA458" s="1"/>
      <c r="AB458" s="1">
        <v>4400</v>
      </c>
      <c r="AC458" s="1">
        <v>5800</v>
      </c>
      <c r="AD458" s="1">
        <v>8000</v>
      </c>
      <c r="AE458" s="1" t="s">
        <v>9</v>
      </c>
      <c r="AF458" s="1">
        <v>11500</v>
      </c>
      <c r="AG458" s="1"/>
      <c r="AH458" s="1">
        <v>11000</v>
      </c>
      <c r="AI458" s="1">
        <v>14300</v>
      </c>
      <c r="AJ458" s="1">
        <v>13100</v>
      </c>
      <c r="AK458" s="1">
        <f>VLOOKUP(C458,[1]DataDownloadReport_02082019!$A$2:$E$123,5,FALSE)</f>
        <v>12700</v>
      </c>
      <c r="AL458" s="1">
        <v>14900</v>
      </c>
      <c r="AM458" s="1">
        <v>8400</v>
      </c>
      <c r="AN458" s="1">
        <v>12100</v>
      </c>
      <c r="AO458" s="71"/>
      <c r="AP458" s="71"/>
      <c r="AR458" s="4" t="str">
        <f>IFERROR(VLOOKUP(Table3[[#This Row],[Station '#]], $AU$3:$AV$147,2,FALSE),"")</f>
        <v/>
      </c>
    </row>
    <row r="459" spans="1:44" x14ac:dyDescent="0.3">
      <c r="A459" s="70" t="s">
        <v>302</v>
      </c>
      <c r="B459" s="2" t="s">
        <v>237</v>
      </c>
      <c r="C459" s="1">
        <v>370</v>
      </c>
      <c r="D459" s="2"/>
      <c r="E459" s="2"/>
      <c r="F459" s="2"/>
      <c r="G459" s="2"/>
      <c r="H459" s="2"/>
      <c r="I459" s="2">
        <v>2600</v>
      </c>
      <c r="J459" s="2">
        <v>2800</v>
      </c>
      <c r="K459" s="2">
        <v>2700</v>
      </c>
      <c r="L459" s="2">
        <v>2800</v>
      </c>
      <c r="M459" s="2">
        <v>2900</v>
      </c>
      <c r="N459" s="2">
        <v>3100</v>
      </c>
      <c r="O459" s="2">
        <v>3200</v>
      </c>
      <c r="P459" s="2">
        <v>4100</v>
      </c>
      <c r="Q459" s="2">
        <v>6100</v>
      </c>
      <c r="R459" s="1">
        <v>6400</v>
      </c>
      <c r="S459" s="1">
        <v>6500</v>
      </c>
      <c r="T459" s="1">
        <v>6200</v>
      </c>
      <c r="U459" s="1">
        <v>8000</v>
      </c>
      <c r="V459" s="1">
        <v>7400</v>
      </c>
      <c r="W459" s="1">
        <v>8000</v>
      </c>
      <c r="X459" s="1">
        <v>8700</v>
      </c>
      <c r="Y459" s="1"/>
      <c r="Z459" s="1">
        <v>6700</v>
      </c>
      <c r="AA459" s="1">
        <v>9500</v>
      </c>
      <c r="AB459" s="1">
        <v>9800</v>
      </c>
      <c r="AC459" s="1">
        <v>11600</v>
      </c>
      <c r="AD459" s="1"/>
      <c r="AE459" s="1" t="s">
        <v>9</v>
      </c>
      <c r="AF459" s="1" t="s">
        <v>9</v>
      </c>
      <c r="AG459" s="1">
        <v>12400</v>
      </c>
      <c r="AH459" s="1"/>
      <c r="AI459" s="1">
        <v>14200</v>
      </c>
      <c r="AJ459" s="1"/>
      <c r="AK459" s="1">
        <f>VLOOKUP(C459,[1]DataDownloadReport_02082019!$A$2:$E$123,5,FALSE)</f>
        <v>11900</v>
      </c>
      <c r="AL459" s="1"/>
      <c r="AM459" s="1">
        <v>12200</v>
      </c>
      <c r="AN459" s="1"/>
      <c r="AO459" s="71">
        <v>11700</v>
      </c>
      <c r="AP459" s="71"/>
      <c r="AR459" s="4">
        <f>IFERROR(VLOOKUP(Table3[[#This Row],[Station '#]], $AU$3:$AV$147,2,FALSE),"")</f>
        <v>11700</v>
      </c>
    </row>
    <row r="460" spans="1:44" x14ac:dyDescent="0.3">
      <c r="A460" s="70" t="s">
        <v>302</v>
      </c>
      <c r="B460" s="2" t="s">
        <v>303</v>
      </c>
      <c r="C460" s="1">
        <v>521</v>
      </c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1"/>
      <c r="S460" s="1">
        <v>1300</v>
      </c>
      <c r="T460" s="1">
        <v>1600</v>
      </c>
      <c r="U460" s="1">
        <v>2100</v>
      </c>
      <c r="V460" s="1">
        <v>2100</v>
      </c>
      <c r="W460" s="1">
        <v>2700</v>
      </c>
      <c r="X460" s="1">
        <v>3200</v>
      </c>
      <c r="Y460" s="1">
        <v>3500</v>
      </c>
      <c r="Z460" s="1">
        <v>4200</v>
      </c>
      <c r="AA460" s="1">
        <v>3600</v>
      </c>
      <c r="AB460" s="1">
        <v>4000</v>
      </c>
      <c r="AC460" s="1">
        <v>4700</v>
      </c>
      <c r="AD460" s="1"/>
      <c r="AE460" s="1" t="s">
        <v>9</v>
      </c>
      <c r="AF460" s="1" t="s">
        <v>9</v>
      </c>
      <c r="AG460" s="1">
        <v>5500</v>
      </c>
      <c r="AH460" s="1"/>
      <c r="AI460" s="1">
        <v>6400</v>
      </c>
      <c r="AJ460" s="1"/>
      <c r="AK460" s="1">
        <f>VLOOKUP(C460,[1]DataDownloadReport_02082019!$A$2:$E$123,5,FALSE)</f>
        <v>5100</v>
      </c>
      <c r="AL460" s="1"/>
      <c r="AM460" s="1">
        <v>4700</v>
      </c>
      <c r="AN460" s="1"/>
      <c r="AO460" s="71">
        <v>5700</v>
      </c>
      <c r="AP460" s="71"/>
      <c r="AR460" s="4">
        <f>IFERROR(VLOOKUP(Table3[[#This Row],[Station '#]], $AU$3:$AV$147,2,FALSE),"")</f>
        <v>5700</v>
      </c>
    </row>
    <row r="461" spans="1:44" x14ac:dyDescent="0.3">
      <c r="A461" s="70"/>
      <c r="B461" s="2"/>
      <c r="C461" s="1"/>
      <c r="D461" s="2"/>
      <c r="E461" s="2"/>
      <c r="F461" s="2"/>
      <c r="G461" s="2"/>
      <c r="H461" s="2"/>
      <c r="I461" s="2" t="s">
        <v>9</v>
      </c>
      <c r="J461" s="2" t="s">
        <v>9</v>
      </c>
      <c r="K461" s="2" t="s">
        <v>9</v>
      </c>
      <c r="L461" s="2"/>
      <c r="M461" s="2"/>
      <c r="N461" s="2"/>
      <c r="O461" s="2"/>
      <c r="P461" s="2"/>
      <c r="Q461" s="2"/>
      <c r="R461" s="1"/>
      <c r="S461" s="1" t="s">
        <v>7</v>
      </c>
      <c r="T461" s="1" t="s">
        <v>9</v>
      </c>
      <c r="U461" s="1" t="s">
        <v>7</v>
      </c>
      <c r="V461" s="1" t="s">
        <v>9</v>
      </c>
      <c r="W461" s="1"/>
      <c r="X461" s="1"/>
      <c r="Y461" s="1"/>
      <c r="Z461" s="1"/>
      <c r="AA461" s="1"/>
      <c r="AB461" s="1"/>
      <c r="AC461" s="1"/>
      <c r="AD461" s="1"/>
      <c r="AE461" s="1" t="s">
        <v>9</v>
      </c>
      <c r="AF461" s="1" t="s">
        <v>9</v>
      </c>
      <c r="AG461" s="1"/>
      <c r="AH461" s="1"/>
      <c r="AI461" s="1"/>
      <c r="AJ461" s="1"/>
      <c r="AK461" s="1"/>
      <c r="AL461" s="1"/>
      <c r="AM461" s="1"/>
      <c r="AN461" s="1"/>
      <c r="AO461" s="71"/>
      <c r="AP461" s="71"/>
      <c r="AR461" s="4" t="str">
        <f>IFERROR(VLOOKUP(Table3[[#This Row],[Station '#]], $AU$3:$AV$147,2,FALSE),"")</f>
        <v/>
      </c>
    </row>
    <row r="462" spans="1:44" x14ac:dyDescent="0.3">
      <c r="A462" s="70" t="s">
        <v>304</v>
      </c>
      <c r="B462" s="2" t="s">
        <v>305</v>
      </c>
      <c r="C462" s="1">
        <v>373</v>
      </c>
      <c r="D462" s="2">
        <v>5500</v>
      </c>
      <c r="E462" s="2">
        <v>8600</v>
      </c>
      <c r="F462" s="2">
        <v>6400</v>
      </c>
      <c r="G462" s="2">
        <v>7300</v>
      </c>
      <c r="H462" s="2">
        <v>7500</v>
      </c>
      <c r="I462" s="2">
        <v>7800</v>
      </c>
      <c r="J462" s="2">
        <v>7500</v>
      </c>
      <c r="K462" s="2">
        <v>7900</v>
      </c>
      <c r="L462" s="2">
        <v>7000</v>
      </c>
      <c r="M462" s="2">
        <v>4700</v>
      </c>
      <c r="N462" s="2">
        <v>6800</v>
      </c>
      <c r="O462" s="2">
        <v>8100</v>
      </c>
      <c r="P462" s="2">
        <v>8400</v>
      </c>
      <c r="Q462" s="2">
        <v>7900</v>
      </c>
      <c r="R462" s="1">
        <v>8600</v>
      </c>
      <c r="S462" s="1">
        <v>8300</v>
      </c>
      <c r="T462" s="1">
        <v>10000</v>
      </c>
      <c r="U462" s="1">
        <v>10800</v>
      </c>
      <c r="V462" s="1">
        <v>10900</v>
      </c>
      <c r="W462" s="1">
        <v>12700</v>
      </c>
      <c r="X462" s="1">
        <v>15300</v>
      </c>
      <c r="Y462" s="1">
        <v>16600</v>
      </c>
      <c r="Z462" s="1">
        <v>12300</v>
      </c>
      <c r="AA462" s="1">
        <v>14100</v>
      </c>
      <c r="AB462" s="1">
        <v>13800</v>
      </c>
      <c r="AC462" s="1">
        <v>14400</v>
      </c>
      <c r="AD462" s="1"/>
      <c r="AE462" s="1" t="s">
        <v>9</v>
      </c>
      <c r="AF462" s="1" t="s">
        <v>9</v>
      </c>
      <c r="AG462" s="1"/>
      <c r="AH462" s="1">
        <v>12000</v>
      </c>
      <c r="AI462" s="1"/>
      <c r="AJ462" s="1">
        <v>14900</v>
      </c>
      <c r="AK462" s="1"/>
      <c r="AL462" s="1"/>
      <c r="AM462" s="1"/>
      <c r="AN462" s="1">
        <v>18200</v>
      </c>
      <c r="AO462" s="71"/>
      <c r="AP462" s="71"/>
      <c r="AR462" s="4" t="str">
        <f>IFERROR(VLOOKUP(Table3[[#This Row],[Station '#]], $AU$3:$AV$147,2,FALSE),"")</f>
        <v/>
      </c>
    </row>
    <row r="463" spans="1:44" ht="16.5" hidden="1" customHeight="1" x14ac:dyDescent="0.3">
      <c r="A463" s="70" t="s">
        <v>304</v>
      </c>
      <c r="B463" s="2" t="s">
        <v>306</v>
      </c>
      <c r="C463" s="1"/>
      <c r="D463" s="2">
        <v>8800</v>
      </c>
      <c r="E463" s="2">
        <v>9200</v>
      </c>
      <c r="F463" s="2">
        <v>8900</v>
      </c>
      <c r="G463" s="2">
        <v>10200</v>
      </c>
      <c r="H463" s="2">
        <v>10800</v>
      </c>
      <c r="I463" s="2">
        <v>11000</v>
      </c>
      <c r="J463" s="2">
        <v>10900</v>
      </c>
      <c r="K463" s="2">
        <v>11500</v>
      </c>
      <c r="L463" s="2">
        <v>11900</v>
      </c>
      <c r="M463" s="2">
        <v>10300</v>
      </c>
      <c r="N463" s="2">
        <v>16400</v>
      </c>
      <c r="O463" s="2"/>
      <c r="P463" s="2"/>
      <c r="Q463" s="2"/>
      <c r="R463" s="1"/>
      <c r="S463" s="1" t="s">
        <v>7</v>
      </c>
      <c r="T463" s="1" t="s">
        <v>9</v>
      </c>
      <c r="U463" s="1" t="s">
        <v>7</v>
      </c>
      <c r="V463" s="1" t="s">
        <v>9</v>
      </c>
      <c r="W463" s="1"/>
      <c r="X463" s="1"/>
      <c r="Y463" s="1"/>
      <c r="Z463" s="1"/>
      <c r="AA463" s="1"/>
      <c r="AB463" s="1"/>
      <c r="AC463" s="1"/>
      <c r="AD463" s="1"/>
      <c r="AE463" s="1"/>
      <c r="AF463" s="1"/>
      <c r="AG463" s="1"/>
      <c r="AH463" s="1"/>
      <c r="AI463" s="1"/>
      <c r="AJ463" s="1"/>
      <c r="AK463" s="1"/>
      <c r="AL463" s="1"/>
      <c r="AM463" s="1"/>
      <c r="AN463" s="1"/>
      <c r="AO463" s="71"/>
      <c r="AP463" s="71"/>
      <c r="AR463" s="4" t="str">
        <f>IFERROR(VLOOKUP(Table3[[#This Row],[Station '#]], $AU$3:$AV$147,2,FALSE),"")</f>
        <v/>
      </c>
    </row>
    <row r="464" spans="1:44" x14ac:dyDescent="0.3">
      <c r="A464" s="70" t="s">
        <v>304</v>
      </c>
      <c r="B464" s="2" t="s">
        <v>307</v>
      </c>
      <c r="C464" s="72">
        <v>34</v>
      </c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>
        <v>15400</v>
      </c>
      <c r="O464" s="2">
        <v>16700</v>
      </c>
      <c r="P464" s="2">
        <v>17200</v>
      </c>
      <c r="Q464" s="2">
        <v>16100</v>
      </c>
      <c r="R464" s="1">
        <v>15100</v>
      </c>
      <c r="S464" s="1">
        <v>15800</v>
      </c>
      <c r="T464" s="1">
        <v>16400</v>
      </c>
      <c r="U464" s="1">
        <v>17100</v>
      </c>
      <c r="V464" s="1">
        <v>17200</v>
      </c>
      <c r="W464" s="1">
        <v>20200</v>
      </c>
      <c r="X464" s="1">
        <v>22600</v>
      </c>
      <c r="Y464" s="1">
        <v>24300</v>
      </c>
      <c r="Z464" s="1">
        <v>21900</v>
      </c>
      <c r="AA464" s="1">
        <v>19800</v>
      </c>
      <c r="AB464" s="1">
        <v>18200</v>
      </c>
      <c r="AC464" s="1">
        <v>18000</v>
      </c>
      <c r="AD464" s="1">
        <v>17800</v>
      </c>
      <c r="AE464" s="1">
        <v>17700</v>
      </c>
      <c r="AF464" s="1">
        <v>18000</v>
      </c>
      <c r="AG464" s="1">
        <v>19000</v>
      </c>
      <c r="AH464" s="1">
        <v>20000</v>
      </c>
      <c r="AI464" s="1">
        <v>21000</v>
      </c>
      <c r="AJ464" s="1">
        <v>21300</v>
      </c>
      <c r="AK464" s="1">
        <f>VLOOKUP(C464,[1]DataDownloadReport_02082019!$A$2:$E$123,5,FALSE)</f>
        <v>21600</v>
      </c>
      <c r="AL464" s="1">
        <v>22000</v>
      </c>
      <c r="AM464" s="1">
        <v>20800</v>
      </c>
      <c r="AN464" s="1">
        <v>23600</v>
      </c>
      <c r="AO464" s="71">
        <v>24900</v>
      </c>
      <c r="AP464" s="71"/>
      <c r="AR464" s="4">
        <f>IFERROR(VLOOKUP(Table3[[#This Row],[Station '#]], $AU$3:$AV$147,2,FALSE),"")</f>
        <v>24900</v>
      </c>
    </row>
    <row r="465" spans="1:44" x14ac:dyDescent="0.3">
      <c r="A465" s="70" t="s">
        <v>304</v>
      </c>
      <c r="B465" s="2" t="s">
        <v>214</v>
      </c>
      <c r="C465" s="1">
        <v>374</v>
      </c>
      <c r="D465" s="2">
        <v>15300</v>
      </c>
      <c r="E465" s="2">
        <v>16600</v>
      </c>
      <c r="F465" s="2">
        <v>17200</v>
      </c>
      <c r="G465" s="2">
        <v>19900</v>
      </c>
      <c r="H465" s="2">
        <v>19700</v>
      </c>
      <c r="I465" s="2">
        <v>16400</v>
      </c>
      <c r="J465" s="2">
        <v>16300</v>
      </c>
      <c r="K465" s="2">
        <v>15900</v>
      </c>
      <c r="L465" s="2">
        <v>16000</v>
      </c>
      <c r="M465" s="2">
        <v>9100</v>
      </c>
      <c r="N465" s="2">
        <v>14500</v>
      </c>
      <c r="O465" s="2">
        <v>16000</v>
      </c>
      <c r="P465" s="2">
        <v>15900</v>
      </c>
      <c r="Q465" s="2">
        <v>15500</v>
      </c>
      <c r="R465" s="1">
        <v>16500</v>
      </c>
      <c r="S465" s="1">
        <v>14700</v>
      </c>
      <c r="T465" s="1">
        <v>16700</v>
      </c>
      <c r="U465" s="1">
        <v>17200</v>
      </c>
      <c r="V465" s="1">
        <v>18200</v>
      </c>
      <c r="W465" s="1">
        <v>19400</v>
      </c>
      <c r="X465" s="1">
        <v>20000</v>
      </c>
      <c r="Y465" s="1">
        <v>21300</v>
      </c>
      <c r="Z465" s="1">
        <v>18700</v>
      </c>
      <c r="AA465" s="1">
        <v>15700</v>
      </c>
      <c r="AB465" s="1">
        <v>17700</v>
      </c>
      <c r="AC465" s="1">
        <v>19000</v>
      </c>
      <c r="AD465" s="1">
        <v>17500</v>
      </c>
      <c r="AE465" s="1" t="s">
        <v>9</v>
      </c>
      <c r="AF465" s="1">
        <v>17100</v>
      </c>
      <c r="AG465" s="1">
        <v>17100</v>
      </c>
      <c r="AH465" s="1"/>
      <c r="AI465" s="1">
        <v>19800</v>
      </c>
      <c r="AJ465" s="1"/>
      <c r="AK465" s="1"/>
      <c r="AL465" s="1"/>
      <c r="AM465" s="1"/>
      <c r="AN465" s="1">
        <v>24500</v>
      </c>
      <c r="AO465" s="71"/>
      <c r="AP465" s="71"/>
      <c r="AR465" s="4" t="str">
        <f>IFERROR(VLOOKUP(Table3[[#This Row],[Station '#]], $AU$3:$AV$147,2,FALSE),"")</f>
        <v/>
      </c>
    </row>
    <row r="466" spans="1:44" ht="16.5" customHeight="1" x14ac:dyDescent="0.3">
      <c r="A466" s="70"/>
      <c r="B466" s="2"/>
      <c r="C466" s="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1"/>
      <c r="S466" s="1"/>
      <c r="T466" s="1"/>
      <c r="U466" s="1"/>
      <c r="V466" s="1" t="s">
        <v>9</v>
      </c>
      <c r="W466" s="1"/>
      <c r="X466" s="1"/>
      <c r="Y466" s="1"/>
      <c r="Z466" s="1"/>
      <c r="AA466" s="1"/>
      <c r="AB466" s="1"/>
      <c r="AC466" s="1"/>
      <c r="AD466" s="1"/>
      <c r="AE466" s="1" t="s">
        <v>9</v>
      </c>
      <c r="AF466" s="1" t="s">
        <v>9</v>
      </c>
      <c r="AG466" s="1"/>
      <c r="AH466" s="1"/>
      <c r="AI466" s="1"/>
      <c r="AJ466" s="1"/>
      <c r="AK466" s="1"/>
      <c r="AL466" s="1"/>
      <c r="AM466" s="1"/>
      <c r="AN466" s="1"/>
      <c r="AO466" s="71"/>
      <c r="AP466" s="71"/>
      <c r="AR466" s="4" t="str">
        <f>IFERROR(VLOOKUP(Table3[[#This Row],[Station '#]], $AU$3:$AV$147,2,FALSE),"")</f>
        <v/>
      </c>
    </row>
    <row r="467" spans="1:44" ht="16.5" hidden="1" customHeight="1" x14ac:dyDescent="0.3">
      <c r="A467" s="70" t="s">
        <v>308</v>
      </c>
      <c r="B467" s="2" t="s">
        <v>118</v>
      </c>
      <c r="C467" s="1">
        <v>531</v>
      </c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1"/>
      <c r="S467" s="1"/>
      <c r="T467" s="1"/>
      <c r="U467" s="1"/>
      <c r="V467" s="1">
        <v>2600</v>
      </c>
      <c r="W467" s="1"/>
      <c r="X467" s="1"/>
      <c r="Y467" s="1"/>
      <c r="Z467" s="1"/>
      <c r="AA467" s="1"/>
      <c r="AB467" s="1"/>
      <c r="AC467" s="1"/>
      <c r="AD467" s="1"/>
      <c r="AE467" s="1" t="s">
        <v>9</v>
      </c>
      <c r="AF467" s="1" t="s">
        <v>9</v>
      </c>
      <c r="AG467" s="1"/>
      <c r="AH467" s="1"/>
      <c r="AI467" s="1"/>
      <c r="AJ467" s="1"/>
      <c r="AK467" s="1"/>
      <c r="AL467" s="1"/>
      <c r="AM467" s="1"/>
      <c r="AN467" s="1"/>
      <c r="AO467" s="71"/>
      <c r="AP467" s="71"/>
      <c r="AR467" s="4" t="str">
        <f>IFERROR(VLOOKUP(Table3[[#This Row],[Station '#]], $AU$3:$AV$147,2,FALSE),"")</f>
        <v/>
      </c>
    </row>
    <row r="468" spans="1:44" ht="13.5" hidden="1" customHeight="1" x14ac:dyDescent="0.3">
      <c r="A468" s="70"/>
      <c r="B468" s="2"/>
      <c r="C468" s="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1"/>
      <c r="S468" s="1" t="s">
        <v>7</v>
      </c>
      <c r="T468" s="1" t="s">
        <v>9</v>
      </c>
      <c r="U468" s="1" t="s">
        <v>7</v>
      </c>
      <c r="V468" s="1" t="s">
        <v>9</v>
      </c>
      <c r="W468" s="1"/>
      <c r="X468" s="1"/>
      <c r="Y468" s="1"/>
      <c r="Z468" s="1"/>
      <c r="AA468" s="1"/>
      <c r="AB468" s="1"/>
      <c r="AC468" s="1"/>
      <c r="AD468" s="1"/>
      <c r="AE468" s="1" t="s">
        <v>9</v>
      </c>
      <c r="AF468" s="1" t="s">
        <v>9</v>
      </c>
      <c r="AG468" s="1"/>
      <c r="AH468" s="1"/>
      <c r="AI468" s="1"/>
      <c r="AJ468" s="1"/>
      <c r="AK468" s="1"/>
      <c r="AL468" s="1"/>
      <c r="AM468" s="1"/>
      <c r="AN468" s="1"/>
      <c r="AO468" s="71"/>
      <c r="AP468" s="71"/>
      <c r="AR468" s="4" t="str">
        <f>IFERROR(VLOOKUP(Table3[[#This Row],[Station '#]], $AU$3:$AV$147,2,FALSE),"")</f>
        <v/>
      </c>
    </row>
    <row r="469" spans="1:44" ht="16.5" hidden="1" customHeight="1" x14ac:dyDescent="0.3">
      <c r="A469" s="70" t="s">
        <v>309</v>
      </c>
      <c r="B469" s="2" t="s">
        <v>255</v>
      </c>
      <c r="C469" s="1">
        <v>488</v>
      </c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>
        <v>1300</v>
      </c>
      <c r="Q469" s="2">
        <v>1500</v>
      </c>
      <c r="R469" s="1">
        <v>1400</v>
      </c>
      <c r="S469" s="1">
        <v>1400</v>
      </c>
      <c r="T469" s="1">
        <v>1200</v>
      </c>
      <c r="U469" s="1">
        <v>1700</v>
      </c>
      <c r="V469" s="1">
        <v>1700</v>
      </c>
      <c r="W469" s="1"/>
      <c r="X469" s="1">
        <v>2000</v>
      </c>
      <c r="Y469" s="1">
        <v>2300</v>
      </c>
      <c r="Z469" s="1">
        <v>2000</v>
      </c>
      <c r="AA469" s="1">
        <v>1700</v>
      </c>
      <c r="AB469" s="1">
        <v>1500</v>
      </c>
      <c r="AC469" s="1"/>
      <c r="AD469" s="1"/>
      <c r="AE469" s="1" t="s">
        <v>9</v>
      </c>
      <c r="AF469" s="1" t="s">
        <v>9</v>
      </c>
      <c r="AG469" s="1"/>
      <c r="AH469" s="1"/>
      <c r="AI469" s="1"/>
      <c r="AJ469" s="1"/>
      <c r="AK469" s="1"/>
      <c r="AL469" s="1"/>
      <c r="AM469" s="1"/>
      <c r="AN469" s="1"/>
      <c r="AO469" s="71"/>
      <c r="AP469" s="71"/>
      <c r="AR469" s="4" t="str">
        <f>IFERROR(VLOOKUP(Table3[[#This Row],[Station '#]], $AU$3:$AV$147,2,FALSE),"")</f>
        <v/>
      </c>
    </row>
    <row r="470" spans="1:44" ht="16.5" hidden="1" customHeight="1" x14ac:dyDescent="0.3">
      <c r="A470" s="70"/>
      <c r="B470" s="2"/>
      <c r="C470" s="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1"/>
      <c r="S470" s="1" t="s">
        <v>7</v>
      </c>
      <c r="T470" s="1" t="s">
        <v>9</v>
      </c>
      <c r="U470" s="1" t="s">
        <v>7</v>
      </c>
      <c r="V470" s="1" t="s">
        <v>9</v>
      </c>
      <c r="W470" s="1"/>
      <c r="X470" s="1"/>
      <c r="Y470" s="1"/>
      <c r="Z470" s="1"/>
      <c r="AA470" s="1"/>
      <c r="AB470" s="1"/>
      <c r="AC470" s="1"/>
      <c r="AD470" s="1"/>
      <c r="AE470" s="1" t="s">
        <v>9</v>
      </c>
      <c r="AF470" s="1" t="s">
        <v>9</v>
      </c>
      <c r="AG470" s="1"/>
      <c r="AH470" s="1"/>
      <c r="AI470" s="1"/>
      <c r="AJ470" s="1"/>
      <c r="AK470" s="1"/>
      <c r="AL470" s="1"/>
      <c r="AM470" s="1"/>
      <c r="AN470" s="1"/>
      <c r="AO470" s="71"/>
      <c r="AP470" s="71"/>
      <c r="AR470" s="4" t="str">
        <f>IFERROR(VLOOKUP(Table3[[#This Row],[Station '#]], $AU$3:$AV$147,2,FALSE),"")</f>
        <v/>
      </c>
    </row>
    <row r="471" spans="1:44" ht="16.5" hidden="1" customHeight="1" x14ac:dyDescent="0.3">
      <c r="A471" s="70" t="s">
        <v>310</v>
      </c>
      <c r="B471" s="2" t="s">
        <v>311</v>
      </c>
      <c r="C471" s="1">
        <v>482</v>
      </c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>
        <v>900</v>
      </c>
      <c r="Q471" s="2">
        <v>1100</v>
      </c>
      <c r="R471" s="1">
        <v>1100</v>
      </c>
      <c r="S471" s="1">
        <v>1500</v>
      </c>
      <c r="T471" s="1">
        <v>1500</v>
      </c>
      <c r="U471" s="1">
        <v>1300</v>
      </c>
      <c r="V471" s="1">
        <v>1400</v>
      </c>
      <c r="W471" s="1">
        <v>1900</v>
      </c>
      <c r="X471" s="1"/>
      <c r="Y471" s="1">
        <v>1400</v>
      </c>
      <c r="Z471" s="1">
        <v>2000</v>
      </c>
      <c r="AA471" s="1">
        <v>1400</v>
      </c>
      <c r="AB471" s="1">
        <v>1700</v>
      </c>
      <c r="AC471" s="1">
        <v>1500</v>
      </c>
      <c r="AD471" s="1"/>
      <c r="AE471" s="1" t="s">
        <v>9</v>
      </c>
      <c r="AF471" s="1" t="s">
        <v>9</v>
      </c>
      <c r="AG471" s="1"/>
      <c r="AH471" s="1"/>
      <c r="AI471" s="1"/>
      <c r="AJ471" s="1"/>
      <c r="AK471" s="1"/>
      <c r="AL471" s="1"/>
      <c r="AM471" s="1"/>
      <c r="AN471" s="1"/>
      <c r="AO471" s="71"/>
      <c r="AP471" s="71"/>
      <c r="AR471" s="4" t="str">
        <f>IFERROR(VLOOKUP(Table3[[#This Row],[Station '#]], $AU$3:$AV$147,2,FALSE),"")</f>
        <v/>
      </c>
    </row>
    <row r="472" spans="1:44" hidden="1" x14ac:dyDescent="0.3">
      <c r="A472" s="70"/>
      <c r="B472" s="2"/>
      <c r="C472" s="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1"/>
      <c r="S472" s="1"/>
      <c r="T472" s="1"/>
      <c r="U472" s="1"/>
      <c r="V472" s="1"/>
      <c r="W472" s="1"/>
      <c r="X472" s="1"/>
      <c r="Y472" s="1"/>
      <c r="Z472" s="1"/>
      <c r="AA472" s="1"/>
      <c r="AB472" s="1"/>
      <c r="AC472" s="1"/>
      <c r="AD472" s="1"/>
      <c r="AE472" s="1"/>
      <c r="AF472" s="1"/>
      <c r="AG472" s="1"/>
      <c r="AH472" s="1"/>
      <c r="AI472" s="1"/>
      <c r="AJ472" s="1"/>
      <c r="AK472" s="1"/>
      <c r="AL472" s="1"/>
      <c r="AM472" s="1"/>
      <c r="AN472" s="1"/>
      <c r="AO472" s="71"/>
      <c r="AP472" s="71"/>
      <c r="AR472" s="4" t="str">
        <f>IFERROR(VLOOKUP(Table3[[#This Row],[Station '#]], $AU$3:$AV$147,2,FALSE),"")</f>
        <v/>
      </c>
    </row>
    <row r="473" spans="1:44" x14ac:dyDescent="0.3">
      <c r="A473" s="70" t="s">
        <v>582</v>
      </c>
      <c r="B473" s="2" t="s">
        <v>583</v>
      </c>
      <c r="C473" s="1">
        <v>533</v>
      </c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1"/>
      <c r="S473" s="1"/>
      <c r="T473" s="1"/>
      <c r="U473" s="1"/>
      <c r="V473" s="1"/>
      <c r="W473" s="1"/>
      <c r="X473" s="1"/>
      <c r="Y473" s="1"/>
      <c r="Z473" s="1"/>
      <c r="AA473" s="1"/>
      <c r="AB473" s="1"/>
      <c r="AC473" s="1"/>
      <c r="AD473" s="1"/>
      <c r="AE473" s="1"/>
      <c r="AF473" s="1"/>
      <c r="AG473" s="1"/>
      <c r="AH473" s="1"/>
      <c r="AI473" s="1"/>
      <c r="AJ473" s="1"/>
      <c r="AK473" s="1"/>
      <c r="AL473" s="1">
        <v>4900</v>
      </c>
      <c r="AM473" s="1"/>
      <c r="AN473" s="1"/>
      <c r="AO473" s="71"/>
      <c r="AP473" s="71"/>
      <c r="AR473" s="4" t="str">
        <f>IFERROR(VLOOKUP(Table3[[#This Row],[Station '#]], $AU$3:$AV$147,2,FALSE),"")</f>
        <v/>
      </c>
    </row>
    <row r="474" spans="1:44" x14ac:dyDescent="0.3">
      <c r="A474" s="70"/>
      <c r="B474" s="2"/>
      <c r="C474" s="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1"/>
      <c r="S474" s="1" t="s">
        <v>7</v>
      </c>
      <c r="T474" s="1" t="s">
        <v>9</v>
      </c>
      <c r="U474" s="1" t="s">
        <v>7</v>
      </c>
      <c r="V474" s="1" t="s">
        <v>9</v>
      </c>
      <c r="W474" s="1"/>
      <c r="X474" s="1"/>
      <c r="Y474" s="1"/>
      <c r="Z474" s="1"/>
      <c r="AA474" s="1"/>
      <c r="AB474" s="1"/>
      <c r="AC474" s="1"/>
      <c r="AD474" s="1"/>
      <c r="AE474" s="1" t="s">
        <v>9</v>
      </c>
      <c r="AF474" s="1" t="s">
        <v>9</v>
      </c>
      <c r="AG474" s="1"/>
      <c r="AH474" s="1"/>
      <c r="AI474" s="1"/>
      <c r="AJ474" s="1"/>
      <c r="AK474" s="1"/>
      <c r="AL474" s="1"/>
      <c r="AM474" s="1"/>
      <c r="AN474" s="1"/>
      <c r="AO474" s="71"/>
      <c r="AP474" s="71"/>
      <c r="AR474" s="4" t="str">
        <f>IFERROR(VLOOKUP(Table3[[#This Row],[Station '#]], $AU$3:$AV$147,2,FALSE),"")</f>
        <v/>
      </c>
    </row>
    <row r="475" spans="1:44" ht="16.5" hidden="1" customHeight="1" x14ac:dyDescent="0.3">
      <c r="A475" s="70" t="s">
        <v>312</v>
      </c>
      <c r="B475" s="2" t="s">
        <v>313</v>
      </c>
      <c r="C475" s="1">
        <v>489</v>
      </c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>
        <v>600</v>
      </c>
      <c r="Q475" s="2">
        <v>800</v>
      </c>
      <c r="R475" s="1">
        <v>800</v>
      </c>
      <c r="S475" s="1">
        <v>800</v>
      </c>
      <c r="T475" s="1">
        <v>1000</v>
      </c>
      <c r="U475" s="1">
        <v>1300</v>
      </c>
      <c r="V475" s="1">
        <v>1200</v>
      </c>
      <c r="W475" s="1">
        <v>1200</v>
      </c>
      <c r="X475" s="1">
        <v>1300</v>
      </c>
      <c r="Y475" s="1">
        <v>1800</v>
      </c>
      <c r="Z475" s="1">
        <v>1200</v>
      </c>
      <c r="AA475" s="1">
        <v>1000</v>
      </c>
      <c r="AB475" s="1">
        <v>900</v>
      </c>
      <c r="AC475" s="1"/>
      <c r="AD475" s="1"/>
      <c r="AE475" s="1" t="s">
        <v>9</v>
      </c>
      <c r="AF475" s="1" t="s">
        <v>9</v>
      </c>
      <c r="AG475" s="1"/>
      <c r="AH475" s="1"/>
      <c r="AI475" s="1"/>
      <c r="AJ475" s="1"/>
      <c r="AK475" s="1"/>
      <c r="AL475" s="1"/>
      <c r="AM475" s="1"/>
      <c r="AN475" s="1"/>
      <c r="AO475" s="71"/>
      <c r="AP475" s="71"/>
      <c r="AR475" s="4" t="str">
        <f>IFERROR(VLOOKUP(Table3[[#This Row],[Station '#]], $AU$3:$AV$147,2,FALSE),"")</f>
        <v/>
      </c>
    </row>
    <row r="476" spans="1:44" ht="16.5" hidden="1" customHeight="1" x14ac:dyDescent="0.3">
      <c r="A476" s="70"/>
      <c r="B476" s="2"/>
      <c r="C476" s="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1"/>
      <c r="S476" s="1" t="s">
        <v>7</v>
      </c>
      <c r="T476" s="1" t="s">
        <v>9</v>
      </c>
      <c r="U476" s="1" t="s">
        <v>7</v>
      </c>
      <c r="V476" s="1" t="s">
        <v>9</v>
      </c>
      <c r="W476" s="1"/>
      <c r="X476" s="1"/>
      <c r="Y476" s="1"/>
      <c r="Z476" s="1"/>
      <c r="AA476" s="1"/>
      <c r="AB476" s="1"/>
      <c r="AC476" s="1"/>
      <c r="AD476" s="1"/>
      <c r="AE476" s="1" t="s">
        <v>9</v>
      </c>
      <c r="AF476" s="1" t="s">
        <v>9</v>
      </c>
      <c r="AG476" s="1"/>
      <c r="AH476" s="1"/>
      <c r="AI476" s="1"/>
      <c r="AJ476" s="1"/>
      <c r="AK476" s="1"/>
      <c r="AL476" s="1"/>
      <c r="AM476" s="1"/>
      <c r="AN476" s="1"/>
      <c r="AO476" s="71"/>
      <c r="AP476" s="71"/>
      <c r="AR476" s="4" t="str">
        <f>IFERROR(VLOOKUP(Table3[[#This Row],[Station '#]], $AU$3:$AV$147,2,FALSE),"")</f>
        <v/>
      </c>
    </row>
    <row r="477" spans="1:44" ht="16.5" hidden="1" customHeight="1" x14ac:dyDescent="0.3">
      <c r="A477" s="70" t="s">
        <v>314</v>
      </c>
      <c r="B477" s="2" t="s">
        <v>315</v>
      </c>
      <c r="C477" s="1">
        <v>377</v>
      </c>
      <c r="D477" s="2"/>
      <c r="E477" s="2"/>
      <c r="F477" s="2"/>
      <c r="G477" s="2"/>
      <c r="H477" s="2"/>
      <c r="I477" s="2">
        <v>1600</v>
      </c>
      <c r="J477" s="2">
        <v>1600</v>
      </c>
      <c r="K477" s="2">
        <v>1500</v>
      </c>
      <c r="L477" s="2">
        <v>1200</v>
      </c>
      <c r="M477" s="2">
        <v>1200</v>
      </c>
      <c r="N477" s="2">
        <v>1000</v>
      </c>
      <c r="O477" s="2">
        <v>900</v>
      </c>
      <c r="P477" s="2">
        <v>1000</v>
      </c>
      <c r="Q477" s="2">
        <v>1000</v>
      </c>
      <c r="R477" s="1">
        <v>1100</v>
      </c>
      <c r="S477" s="1" t="s">
        <v>7</v>
      </c>
      <c r="T477" s="1">
        <v>1000</v>
      </c>
      <c r="U477" s="1">
        <v>1200</v>
      </c>
      <c r="V477" s="1">
        <v>1200</v>
      </c>
      <c r="W477" s="1">
        <v>1200</v>
      </c>
      <c r="X477" s="1">
        <v>1400</v>
      </c>
      <c r="Y477" s="1">
        <v>1900</v>
      </c>
      <c r="Z477" s="1">
        <v>1800</v>
      </c>
      <c r="AA477" s="1">
        <v>1600</v>
      </c>
      <c r="AB477" s="1">
        <v>1500</v>
      </c>
      <c r="AC477" s="1">
        <v>1500</v>
      </c>
      <c r="AD477" s="1"/>
      <c r="AE477" s="1" t="s">
        <v>9</v>
      </c>
      <c r="AF477" s="1" t="s">
        <v>9</v>
      </c>
      <c r="AG477" s="1"/>
      <c r="AH477" s="1"/>
      <c r="AI477" s="1"/>
      <c r="AJ477" s="1"/>
      <c r="AK477" s="1"/>
      <c r="AL477" s="1"/>
      <c r="AM477" s="1"/>
      <c r="AN477" s="1"/>
      <c r="AO477" s="71"/>
      <c r="AP477" s="71"/>
      <c r="AR477" s="4" t="str">
        <f>IFERROR(VLOOKUP(Table3[[#This Row],[Station '#]], $AU$3:$AV$147,2,FALSE),"")</f>
        <v/>
      </c>
    </row>
    <row r="478" spans="1:44" ht="16.5" hidden="1" customHeight="1" x14ac:dyDescent="0.3">
      <c r="A478" s="70" t="s">
        <v>314</v>
      </c>
      <c r="B478" s="2" t="s">
        <v>316</v>
      </c>
      <c r="C478" s="1">
        <v>375</v>
      </c>
      <c r="D478" s="2"/>
      <c r="E478" s="2"/>
      <c r="F478" s="2"/>
      <c r="G478" s="2"/>
      <c r="H478" s="2"/>
      <c r="I478" s="2">
        <v>400</v>
      </c>
      <c r="J478" s="2">
        <v>400</v>
      </c>
      <c r="K478" s="2">
        <v>350</v>
      </c>
      <c r="L478" s="2">
        <v>400</v>
      </c>
      <c r="M478" s="2">
        <v>350</v>
      </c>
      <c r="N478" s="2">
        <v>700</v>
      </c>
      <c r="O478" s="2">
        <v>700</v>
      </c>
      <c r="P478" s="2">
        <v>600</v>
      </c>
      <c r="Q478" s="2">
        <v>600</v>
      </c>
      <c r="R478" s="1">
        <v>700</v>
      </c>
      <c r="S478" s="1">
        <v>600</v>
      </c>
      <c r="T478" s="1">
        <v>600</v>
      </c>
      <c r="U478" s="1">
        <v>800</v>
      </c>
      <c r="V478" s="1">
        <v>800</v>
      </c>
      <c r="W478" s="1">
        <v>900</v>
      </c>
      <c r="X478" s="1">
        <v>1100</v>
      </c>
      <c r="Y478" s="1">
        <v>1300</v>
      </c>
      <c r="Z478" s="1">
        <v>1300</v>
      </c>
      <c r="AA478" s="1">
        <v>1200</v>
      </c>
      <c r="AB478" s="1">
        <v>1200</v>
      </c>
      <c r="AC478" s="1">
        <v>1200</v>
      </c>
      <c r="AD478" s="1"/>
      <c r="AE478" s="1" t="s">
        <v>9</v>
      </c>
      <c r="AF478" s="1" t="s">
        <v>9</v>
      </c>
      <c r="AG478" s="1"/>
      <c r="AH478" s="1"/>
      <c r="AI478" s="1"/>
      <c r="AJ478" s="1"/>
      <c r="AK478" s="1"/>
      <c r="AL478" s="1"/>
      <c r="AM478" s="1"/>
      <c r="AN478" s="1"/>
      <c r="AO478" s="71"/>
      <c r="AP478" s="71"/>
      <c r="AR478" s="4" t="str">
        <f>IFERROR(VLOOKUP(Table3[[#This Row],[Station '#]], $AU$3:$AV$147,2,FALSE),"")</f>
        <v/>
      </c>
    </row>
    <row r="479" spans="1:44" hidden="1" x14ac:dyDescent="0.3">
      <c r="A479" s="70"/>
      <c r="B479" s="2"/>
      <c r="C479" s="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1"/>
      <c r="S479" s="1"/>
      <c r="T479" s="1"/>
      <c r="U479" s="1"/>
      <c r="V479" s="1"/>
      <c r="W479" s="1"/>
      <c r="X479" s="1"/>
      <c r="Y479" s="1"/>
      <c r="Z479" s="1"/>
      <c r="AA479" s="1"/>
      <c r="AB479" s="1"/>
      <c r="AC479" s="1"/>
      <c r="AD479" s="1"/>
      <c r="AE479" s="1" t="s">
        <v>9</v>
      </c>
      <c r="AF479" s="1" t="s">
        <v>9</v>
      </c>
      <c r="AG479" s="1"/>
      <c r="AH479" s="1"/>
      <c r="AI479" s="1"/>
      <c r="AJ479" s="1"/>
      <c r="AK479" s="1"/>
      <c r="AL479" s="1"/>
      <c r="AM479" s="1"/>
      <c r="AN479" s="1"/>
      <c r="AO479" s="71"/>
      <c r="AP479" s="71"/>
      <c r="AR479" s="4" t="str">
        <f>IFERROR(VLOOKUP(Table3[[#This Row],[Station '#]], $AU$3:$AV$147,2,FALSE),"")</f>
        <v/>
      </c>
    </row>
    <row r="480" spans="1:44" x14ac:dyDescent="0.3">
      <c r="A480" s="70" t="s">
        <v>317</v>
      </c>
      <c r="B480" s="2" t="s">
        <v>318</v>
      </c>
      <c r="C480" s="1">
        <v>466</v>
      </c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>
        <v>2200</v>
      </c>
      <c r="Q480" s="2">
        <v>2400</v>
      </c>
      <c r="R480" s="1">
        <v>1900</v>
      </c>
      <c r="S480" s="1">
        <v>3000</v>
      </c>
      <c r="T480" s="1">
        <v>3700</v>
      </c>
      <c r="U480" s="1">
        <v>1800</v>
      </c>
      <c r="V480" s="1">
        <v>2000</v>
      </c>
      <c r="W480" s="1">
        <v>1700</v>
      </c>
      <c r="X480" s="1">
        <v>1600</v>
      </c>
      <c r="Y480" s="1">
        <v>2500</v>
      </c>
      <c r="Z480" s="1">
        <v>3000</v>
      </c>
      <c r="AA480" s="1">
        <v>2700</v>
      </c>
      <c r="AB480" s="1">
        <v>2000</v>
      </c>
      <c r="AC480" s="1">
        <v>2000</v>
      </c>
      <c r="AD480" s="1"/>
      <c r="AE480" s="1" t="s">
        <v>9</v>
      </c>
      <c r="AF480" s="1" t="s">
        <v>9</v>
      </c>
      <c r="AG480" s="1"/>
      <c r="AH480" s="1"/>
      <c r="AI480" s="1"/>
      <c r="AJ480" s="1"/>
      <c r="AK480" s="1"/>
      <c r="AL480" s="1"/>
      <c r="AM480" s="1"/>
      <c r="AN480" s="1">
        <v>2200</v>
      </c>
      <c r="AO480" s="71"/>
      <c r="AP480" s="71"/>
      <c r="AR480" s="4" t="str">
        <f>IFERROR(VLOOKUP(Table3[[#This Row],[Station '#]], $AU$3:$AV$147,2,FALSE),"")</f>
        <v/>
      </c>
    </row>
    <row r="481" spans="1:44" x14ac:dyDescent="0.3">
      <c r="A481" s="70"/>
      <c r="B481" s="2"/>
      <c r="C481" s="1"/>
      <c r="D481" s="2"/>
      <c r="E481" s="2"/>
      <c r="F481" s="2"/>
      <c r="G481" s="2"/>
      <c r="H481" s="2"/>
      <c r="I481" s="2" t="s">
        <v>9</v>
      </c>
      <c r="J481" s="2" t="s">
        <v>9</v>
      </c>
      <c r="K481" s="2" t="s">
        <v>9</v>
      </c>
      <c r="L481" s="2"/>
      <c r="M481" s="2"/>
      <c r="N481" s="2"/>
      <c r="O481" s="2"/>
      <c r="P481" s="2"/>
      <c r="Q481" s="2"/>
      <c r="R481" s="1"/>
      <c r="S481" s="1" t="s">
        <v>7</v>
      </c>
      <c r="T481" s="1" t="s">
        <v>9</v>
      </c>
      <c r="U481" s="1" t="s">
        <v>7</v>
      </c>
      <c r="V481" s="1" t="s">
        <v>9</v>
      </c>
      <c r="W481" s="1"/>
      <c r="X481" s="1"/>
      <c r="Y481" s="1"/>
      <c r="Z481" s="1"/>
      <c r="AA481" s="1"/>
      <c r="AB481" s="1"/>
      <c r="AC481" s="1"/>
      <c r="AD481" s="1"/>
      <c r="AE481" s="1" t="s">
        <v>9</v>
      </c>
      <c r="AF481" s="1" t="s">
        <v>9</v>
      </c>
      <c r="AG481" s="1"/>
      <c r="AH481" s="1"/>
      <c r="AI481" s="1"/>
      <c r="AJ481" s="1"/>
      <c r="AK481" s="1"/>
      <c r="AL481" s="1"/>
      <c r="AM481" s="1"/>
      <c r="AN481" s="1"/>
      <c r="AO481" s="71"/>
      <c r="AP481" s="71"/>
      <c r="AR481" s="4" t="str">
        <f>IFERROR(VLOOKUP(Table3[[#This Row],[Station '#]], $AU$3:$AV$147,2,FALSE),"")</f>
        <v/>
      </c>
    </row>
    <row r="482" spans="1:44" ht="16.5" hidden="1" customHeight="1" x14ac:dyDescent="0.3">
      <c r="A482" s="70" t="s">
        <v>320</v>
      </c>
      <c r="B482" s="2" t="s">
        <v>319</v>
      </c>
      <c r="C482" s="1"/>
      <c r="D482" s="2">
        <v>27000</v>
      </c>
      <c r="E482" s="2">
        <v>36200</v>
      </c>
      <c r="F482" s="2">
        <v>15600</v>
      </c>
      <c r="G482" s="2">
        <v>21600</v>
      </c>
      <c r="H482" s="2">
        <v>21400</v>
      </c>
      <c r="I482" s="2">
        <v>23200</v>
      </c>
      <c r="J482" s="2">
        <v>22700</v>
      </c>
      <c r="K482" s="2">
        <v>23500</v>
      </c>
      <c r="L482" s="2">
        <v>21800</v>
      </c>
      <c r="M482" s="2">
        <v>22500</v>
      </c>
      <c r="N482" s="2">
        <v>15600</v>
      </c>
      <c r="O482" s="2">
        <v>20700</v>
      </c>
      <c r="P482" s="2">
        <v>23100</v>
      </c>
      <c r="Q482" s="2"/>
      <c r="R482" s="1"/>
      <c r="S482" s="1" t="s">
        <v>7</v>
      </c>
      <c r="T482" s="1" t="s">
        <v>9</v>
      </c>
      <c r="U482" s="1" t="s">
        <v>7</v>
      </c>
      <c r="V482" s="1" t="s">
        <v>9</v>
      </c>
      <c r="W482" s="1"/>
      <c r="X482" s="1"/>
      <c r="Y482" s="1"/>
      <c r="Z482" s="1"/>
      <c r="AA482" s="1"/>
      <c r="AB482" s="1"/>
      <c r="AC482" s="1"/>
      <c r="AD482" s="1"/>
      <c r="AE482" s="1"/>
      <c r="AF482" s="1"/>
      <c r="AG482" s="1"/>
      <c r="AH482" s="1"/>
      <c r="AI482" s="1"/>
      <c r="AJ482" s="1"/>
      <c r="AK482" s="1"/>
      <c r="AL482" s="1"/>
      <c r="AM482" s="1" t="e">
        <v>#N/A</v>
      </c>
      <c r="AN482" s="1"/>
      <c r="AO482" s="71"/>
      <c r="AP482" s="71"/>
      <c r="AR482" s="4" t="str">
        <f>IFERROR(VLOOKUP(Table3[[#This Row],[Station '#]], $AU$3:$AV$147,2,FALSE),"")</f>
        <v/>
      </c>
    </row>
    <row r="483" spans="1:44" ht="16.5" hidden="1" customHeight="1" x14ac:dyDescent="0.3">
      <c r="A483" s="70" t="s">
        <v>320</v>
      </c>
      <c r="B483" s="2" t="s">
        <v>321</v>
      </c>
      <c r="C483" s="1"/>
      <c r="D483" s="2"/>
      <c r="E483" s="2"/>
      <c r="F483" s="2"/>
      <c r="G483" s="2"/>
      <c r="H483" s="2"/>
      <c r="I483" s="2">
        <v>25500</v>
      </c>
      <c r="J483" s="2">
        <v>25900</v>
      </c>
      <c r="K483" s="2">
        <v>26400</v>
      </c>
      <c r="L483" s="2">
        <v>25300</v>
      </c>
      <c r="M483" s="2">
        <v>27000</v>
      </c>
      <c r="N483" s="2">
        <v>27400</v>
      </c>
      <c r="O483" s="2"/>
      <c r="P483" s="2"/>
      <c r="Q483" s="2"/>
      <c r="R483" s="1"/>
      <c r="S483" s="1" t="s">
        <v>7</v>
      </c>
      <c r="T483" s="1" t="s">
        <v>9</v>
      </c>
      <c r="U483" s="1" t="s">
        <v>7</v>
      </c>
      <c r="V483" s="1" t="s">
        <v>9</v>
      </c>
      <c r="W483" s="1"/>
      <c r="X483" s="1"/>
      <c r="Y483" s="1"/>
      <c r="Z483" s="1"/>
      <c r="AA483" s="1"/>
      <c r="AB483" s="1"/>
      <c r="AC483" s="1"/>
      <c r="AD483" s="1"/>
      <c r="AE483" s="1"/>
      <c r="AF483" s="1"/>
      <c r="AG483" s="1"/>
      <c r="AH483" s="1"/>
      <c r="AI483" s="1"/>
      <c r="AJ483" s="1"/>
      <c r="AK483" s="1"/>
      <c r="AL483" s="1"/>
      <c r="AM483" s="1" t="e">
        <v>#N/A</v>
      </c>
      <c r="AN483" s="1"/>
      <c r="AO483" s="71"/>
      <c r="AP483" s="71"/>
      <c r="AR483" s="4" t="str">
        <f>IFERROR(VLOOKUP(Table3[[#This Row],[Station '#]], $AU$3:$AV$147,2,FALSE),"")</f>
        <v/>
      </c>
    </row>
    <row r="484" spans="1:44" x14ac:dyDescent="0.3">
      <c r="A484" s="70" t="s">
        <v>320</v>
      </c>
      <c r="B484" s="2" t="s">
        <v>322</v>
      </c>
      <c r="C484" s="72">
        <v>8</v>
      </c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>
        <v>20200</v>
      </c>
      <c r="Q484" s="2">
        <v>23900</v>
      </c>
      <c r="R484" s="1">
        <v>24400</v>
      </c>
      <c r="S484" s="1">
        <v>24400</v>
      </c>
      <c r="T484" s="1">
        <v>24700</v>
      </c>
      <c r="U484" s="1">
        <v>25100</v>
      </c>
      <c r="V484" s="1">
        <v>24900</v>
      </c>
      <c r="W484" s="1">
        <v>22900</v>
      </c>
      <c r="X484" s="1">
        <v>27000</v>
      </c>
      <c r="Y484" s="1">
        <v>26200</v>
      </c>
      <c r="Z484" s="1">
        <v>23500</v>
      </c>
      <c r="AA484" s="1">
        <v>25000</v>
      </c>
      <c r="AB484" s="1">
        <v>22500</v>
      </c>
      <c r="AC484" s="1">
        <v>21600</v>
      </c>
      <c r="AD484" s="1">
        <v>22300</v>
      </c>
      <c r="AE484" s="1">
        <v>22200</v>
      </c>
      <c r="AF484" s="1">
        <v>22500</v>
      </c>
      <c r="AG484" s="1">
        <v>22800</v>
      </c>
      <c r="AH484" s="1">
        <v>22400</v>
      </c>
      <c r="AI484" s="1">
        <v>22400</v>
      </c>
      <c r="AJ484" s="1">
        <v>22800</v>
      </c>
      <c r="AK484" s="1">
        <f>VLOOKUP(C484,[1]DataDownloadReport_02082019!$A$2:$E$123,5,FALSE)</f>
        <v>22000</v>
      </c>
      <c r="AL484" s="1">
        <v>22100</v>
      </c>
      <c r="AM484" s="1">
        <v>22700</v>
      </c>
      <c r="AN484" s="1">
        <v>24000</v>
      </c>
      <c r="AO484" s="71"/>
      <c r="AP484" s="71"/>
      <c r="AR484" s="4" t="str">
        <f>IFERROR(VLOOKUP(Table3[[#This Row],[Station '#]], $AU$3:$AV$147,2,FALSE),"")</f>
        <v/>
      </c>
    </row>
    <row r="485" spans="1:44" x14ac:dyDescent="0.3">
      <c r="A485" s="70" t="s">
        <v>320</v>
      </c>
      <c r="B485" s="2" t="s">
        <v>592</v>
      </c>
      <c r="C485" s="72">
        <v>127</v>
      </c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1"/>
      <c r="S485" s="1"/>
      <c r="T485" s="1"/>
      <c r="U485" s="1"/>
      <c r="V485" s="1"/>
      <c r="W485" s="1"/>
      <c r="X485" s="1"/>
      <c r="Y485" s="1"/>
      <c r="Z485" s="1"/>
      <c r="AA485" s="1"/>
      <c r="AB485" s="1"/>
      <c r="AC485" s="1"/>
      <c r="AD485" s="1"/>
      <c r="AE485" s="1"/>
      <c r="AF485" s="1"/>
      <c r="AG485" s="1"/>
      <c r="AH485" s="1"/>
      <c r="AI485" s="1"/>
      <c r="AJ485" s="1"/>
      <c r="AK485" s="1"/>
      <c r="AL485" s="1"/>
      <c r="AM485" s="1">
        <v>23200</v>
      </c>
      <c r="AN485" s="1">
        <v>28000</v>
      </c>
      <c r="AO485" s="71">
        <v>28400</v>
      </c>
      <c r="AP485" s="71"/>
      <c r="AR485" s="4">
        <f>IFERROR(VLOOKUP(Table3[[#This Row],[Station '#]], $AU$3:$AV$147,2,FALSE),"")</f>
        <v>28400</v>
      </c>
    </row>
    <row r="486" spans="1:44" ht="16.5" hidden="1" customHeight="1" x14ac:dyDescent="0.3">
      <c r="A486" s="70" t="s">
        <v>320</v>
      </c>
      <c r="B486" s="2" t="s">
        <v>31</v>
      </c>
      <c r="C486" s="1">
        <v>379</v>
      </c>
      <c r="D486" s="2">
        <v>13400</v>
      </c>
      <c r="E486" s="2">
        <v>15000</v>
      </c>
      <c r="F486" s="2">
        <v>16000</v>
      </c>
      <c r="G486" s="2">
        <v>14000</v>
      </c>
      <c r="H486" s="2">
        <v>16500</v>
      </c>
      <c r="I486" s="2">
        <v>15600</v>
      </c>
      <c r="J486" s="2">
        <v>14800</v>
      </c>
      <c r="K486" s="2">
        <v>15100</v>
      </c>
      <c r="L486" s="2">
        <v>14800</v>
      </c>
      <c r="M486" s="2">
        <v>14700</v>
      </c>
      <c r="N486" s="2">
        <v>15000</v>
      </c>
      <c r="O486" s="2">
        <v>14900</v>
      </c>
      <c r="P486" s="2">
        <v>17000</v>
      </c>
      <c r="Q486" s="2">
        <v>14900</v>
      </c>
      <c r="R486" s="1">
        <v>14300</v>
      </c>
      <c r="S486" s="1">
        <v>13000</v>
      </c>
      <c r="T486" s="1">
        <v>14800</v>
      </c>
      <c r="U486" s="1">
        <v>12600</v>
      </c>
      <c r="V486" s="1">
        <v>16000</v>
      </c>
      <c r="W486" s="1">
        <v>15900</v>
      </c>
      <c r="X486" s="1">
        <v>17200</v>
      </c>
      <c r="Y486" s="1">
        <v>16400</v>
      </c>
      <c r="Z486" s="1">
        <v>15300</v>
      </c>
      <c r="AA486" s="1">
        <v>14500</v>
      </c>
      <c r="AB486" s="1">
        <v>15300</v>
      </c>
      <c r="AC486" s="1">
        <v>13700</v>
      </c>
      <c r="AD486" s="1"/>
      <c r="AE486" s="1" t="s">
        <v>9</v>
      </c>
      <c r="AF486" s="1" t="s">
        <v>9</v>
      </c>
      <c r="AG486" s="1"/>
      <c r="AH486" s="1"/>
      <c r="AI486" s="1"/>
      <c r="AJ486" s="1"/>
      <c r="AK486" s="1"/>
      <c r="AL486" s="1"/>
      <c r="AM486" s="1"/>
      <c r="AN486" s="1"/>
      <c r="AO486" s="71"/>
      <c r="AP486" s="71"/>
      <c r="AR486" s="4" t="str">
        <f>IFERROR(VLOOKUP(Table3[[#This Row],[Station '#]], $AU$3:$AV$147,2,FALSE),"")</f>
        <v/>
      </c>
    </row>
    <row r="487" spans="1:44" ht="16.5" customHeight="1" x14ac:dyDescent="0.3">
      <c r="A487" s="70"/>
      <c r="B487" s="2"/>
      <c r="C487" s="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1"/>
      <c r="S487" s="1" t="s">
        <v>7</v>
      </c>
      <c r="T487" s="1" t="s">
        <v>9</v>
      </c>
      <c r="U487" s="1" t="s">
        <v>7</v>
      </c>
      <c r="V487" s="1" t="s">
        <v>9</v>
      </c>
      <c r="W487" s="1"/>
      <c r="X487" s="1"/>
      <c r="Y487" s="1"/>
      <c r="Z487" s="1"/>
      <c r="AA487" s="1"/>
      <c r="AB487" s="1"/>
      <c r="AC487" s="1"/>
      <c r="AD487" s="1"/>
      <c r="AE487" s="1" t="s">
        <v>9</v>
      </c>
      <c r="AF487" s="1" t="s">
        <v>9</v>
      </c>
      <c r="AG487" s="1"/>
      <c r="AH487" s="1"/>
      <c r="AI487" s="1"/>
      <c r="AJ487" s="1"/>
      <c r="AK487" s="1"/>
      <c r="AL487" s="1"/>
      <c r="AM487" s="1"/>
      <c r="AN487" s="1"/>
      <c r="AO487" s="71"/>
      <c r="AP487" s="71"/>
      <c r="AR487" s="4" t="str">
        <f>IFERROR(VLOOKUP(Table3[[#This Row],[Station '#]], $AU$3:$AV$147,2,FALSE),"")</f>
        <v/>
      </c>
    </row>
    <row r="488" spans="1:44" ht="16.5" hidden="1" customHeight="1" x14ac:dyDescent="0.3">
      <c r="A488" s="70" t="s">
        <v>436</v>
      </c>
      <c r="B488" s="2" t="s">
        <v>16</v>
      </c>
      <c r="C488" s="1">
        <v>423</v>
      </c>
      <c r="D488" s="2"/>
      <c r="E488" s="2"/>
      <c r="F488" s="2"/>
      <c r="G488" s="2"/>
      <c r="H488" s="2"/>
      <c r="I488" s="2" t="s">
        <v>9</v>
      </c>
      <c r="J488" s="2" t="s">
        <v>9</v>
      </c>
      <c r="K488" s="2" t="s">
        <v>9</v>
      </c>
      <c r="L488" s="2"/>
      <c r="M488" s="2"/>
      <c r="N488" s="2">
        <v>5400</v>
      </c>
      <c r="O488" s="2">
        <v>5500</v>
      </c>
      <c r="P488" s="2">
        <v>4800</v>
      </c>
      <c r="Q488" s="2">
        <v>5100</v>
      </c>
      <c r="R488" s="1">
        <v>4700</v>
      </c>
      <c r="S488" s="1">
        <v>5200</v>
      </c>
      <c r="T488" s="1">
        <v>5600</v>
      </c>
      <c r="U488" s="1">
        <v>4900</v>
      </c>
      <c r="V488" s="1">
        <v>5000</v>
      </c>
      <c r="W488" s="1">
        <v>5500</v>
      </c>
      <c r="X488" s="1">
        <v>5300</v>
      </c>
      <c r="Y488" s="1">
        <v>5100</v>
      </c>
      <c r="Z488" s="1">
        <v>5000</v>
      </c>
      <c r="AA488" s="1">
        <v>4500</v>
      </c>
      <c r="AB488" s="1">
        <v>4400</v>
      </c>
      <c r="AC488" s="1">
        <v>3700</v>
      </c>
      <c r="AD488" s="1"/>
      <c r="AE488" s="1" t="s">
        <v>9</v>
      </c>
      <c r="AF488" s="1" t="s">
        <v>9</v>
      </c>
      <c r="AG488" s="1"/>
      <c r="AH488" s="1"/>
      <c r="AI488" s="1"/>
      <c r="AJ488" s="1"/>
      <c r="AK488" s="1"/>
      <c r="AL488" s="1"/>
      <c r="AM488" s="1"/>
      <c r="AN488" s="1"/>
      <c r="AO488" s="71"/>
      <c r="AP488" s="71"/>
      <c r="AR488" s="4" t="str">
        <f>IFERROR(VLOOKUP(Table3[[#This Row],[Station '#]], $AU$3:$AV$147,2,FALSE),"")</f>
        <v/>
      </c>
    </row>
    <row r="489" spans="1:44" ht="16.5" hidden="1" customHeight="1" x14ac:dyDescent="0.3">
      <c r="A489" s="70"/>
      <c r="B489" s="2"/>
      <c r="C489" s="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1"/>
      <c r="S489" s="1"/>
      <c r="T489" s="1"/>
      <c r="U489" s="1"/>
      <c r="V489" s="1"/>
      <c r="W489" s="1"/>
      <c r="X489" s="1"/>
      <c r="Y489" s="1"/>
      <c r="Z489" s="1"/>
      <c r="AA489" s="1"/>
      <c r="AB489" s="1"/>
      <c r="AC489" s="1"/>
      <c r="AD489" s="1"/>
      <c r="AE489" s="1" t="s">
        <v>9</v>
      </c>
      <c r="AF489" s="1" t="s">
        <v>9</v>
      </c>
      <c r="AG489" s="1"/>
      <c r="AH489" s="1"/>
      <c r="AI489" s="1"/>
      <c r="AJ489" s="1"/>
      <c r="AK489" s="1"/>
      <c r="AL489" s="1"/>
      <c r="AM489" s="1"/>
      <c r="AN489" s="1"/>
      <c r="AO489" s="71"/>
      <c r="AP489" s="71"/>
      <c r="AR489" s="4" t="str">
        <f>IFERROR(VLOOKUP(Table3[[#This Row],[Station '#]], $AU$3:$AV$147,2,FALSE),"")</f>
        <v/>
      </c>
    </row>
    <row r="490" spans="1:44" ht="15" hidden="1" customHeight="1" x14ac:dyDescent="0.3">
      <c r="A490" s="70" t="s">
        <v>323</v>
      </c>
      <c r="B490" s="2" t="s">
        <v>324</v>
      </c>
      <c r="C490" s="1">
        <v>383</v>
      </c>
      <c r="D490" s="2"/>
      <c r="E490" s="2"/>
      <c r="F490" s="2"/>
      <c r="G490" s="2"/>
      <c r="H490" s="2"/>
      <c r="I490" s="2">
        <v>10000</v>
      </c>
      <c r="J490" s="2">
        <v>9800</v>
      </c>
      <c r="K490" s="2">
        <v>10800</v>
      </c>
      <c r="L490" s="2">
        <v>10400</v>
      </c>
      <c r="M490" s="2">
        <v>10600</v>
      </c>
      <c r="N490" s="2">
        <v>11800</v>
      </c>
      <c r="O490" s="2">
        <v>10700</v>
      </c>
      <c r="P490" s="2">
        <v>10400</v>
      </c>
      <c r="Q490" s="2">
        <v>10400</v>
      </c>
      <c r="R490" s="1">
        <v>10500</v>
      </c>
      <c r="S490" s="1">
        <v>10000</v>
      </c>
      <c r="T490" s="1">
        <v>10300</v>
      </c>
      <c r="U490" s="1">
        <v>9600</v>
      </c>
      <c r="V490" s="1">
        <v>10400</v>
      </c>
      <c r="W490" s="1">
        <v>9300</v>
      </c>
      <c r="X490" s="1">
        <v>9200</v>
      </c>
      <c r="Y490" s="1">
        <v>8000</v>
      </c>
      <c r="Z490" s="1">
        <v>9800</v>
      </c>
      <c r="AA490" s="1">
        <v>5200</v>
      </c>
      <c r="AB490" s="1">
        <v>9000</v>
      </c>
      <c r="AC490" s="1">
        <v>8900</v>
      </c>
      <c r="AD490" s="1"/>
      <c r="AE490" s="1" t="s">
        <v>9</v>
      </c>
      <c r="AF490" s="1" t="s">
        <v>9</v>
      </c>
      <c r="AG490" s="1"/>
      <c r="AH490" s="1"/>
      <c r="AI490" s="1"/>
      <c r="AJ490" s="1"/>
      <c r="AK490" s="1"/>
      <c r="AL490" s="1"/>
      <c r="AM490" s="1"/>
      <c r="AN490" s="1"/>
      <c r="AO490" s="71"/>
      <c r="AP490" s="71"/>
      <c r="AR490" s="4" t="str">
        <f>IFERROR(VLOOKUP(Table3[[#This Row],[Station '#]], $AU$3:$AV$147,2,FALSE),"")</f>
        <v/>
      </c>
    </row>
    <row r="491" spans="1:44" ht="16.5" hidden="1" customHeight="1" x14ac:dyDescent="0.3">
      <c r="A491" s="70"/>
      <c r="B491" s="2"/>
      <c r="C491" s="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1"/>
      <c r="S491" s="1"/>
      <c r="T491" s="1"/>
      <c r="U491" s="1"/>
      <c r="V491" s="1"/>
      <c r="W491" s="1"/>
      <c r="X491" s="1"/>
      <c r="Y491" s="1"/>
      <c r="Z491" s="1"/>
      <c r="AA491" s="1"/>
      <c r="AB491" s="1"/>
      <c r="AC491" s="1"/>
      <c r="AD491" s="1"/>
      <c r="AE491" s="1" t="s">
        <v>9</v>
      </c>
      <c r="AF491" s="1" t="s">
        <v>9</v>
      </c>
      <c r="AG491" s="1"/>
      <c r="AH491" s="1"/>
      <c r="AI491" s="1"/>
      <c r="AJ491" s="1"/>
      <c r="AK491" s="1"/>
      <c r="AL491" s="1"/>
      <c r="AM491" s="1"/>
      <c r="AN491" s="1"/>
      <c r="AO491" s="71"/>
      <c r="AP491" s="71"/>
      <c r="AR491" s="4" t="str">
        <f>IFERROR(VLOOKUP(Table3[[#This Row],[Station '#]], $AU$3:$AV$147,2,FALSE),"")</f>
        <v/>
      </c>
    </row>
    <row r="492" spans="1:44" ht="16.5" hidden="1" customHeight="1" x14ac:dyDescent="0.3">
      <c r="A492" s="70" t="s">
        <v>325</v>
      </c>
      <c r="B492" s="2" t="s">
        <v>326</v>
      </c>
      <c r="C492" s="1">
        <v>102</v>
      </c>
      <c r="D492" s="2"/>
      <c r="E492" s="2"/>
      <c r="F492" s="2"/>
      <c r="G492" s="2"/>
      <c r="H492" s="2"/>
      <c r="I492" s="2">
        <v>17400</v>
      </c>
      <c r="J492" s="2">
        <v>17700</v>
      </c>
      <c r="K492" s="2">
        <v>17900</v>
      </c>
      <c r="L492" s="2">
        <v>18300</v>
      </c>
      <c r="M492" s="2">
        <v>18000</v>
      </c>
      <c r="N492" s="2"/>
      <c r="O492" s="2"/>
      <c r="P492" s="2"/>
      <c r="Q492" s="2"/>
      <c r="R492" s="1"/>
      <c r="S492" s="1" t="s">
        <v>7</v>
      </c>
      <c r="T492" s="1" t="s">
        <v>9</v>
      </c>
      <c r="U492" s="1" t="s">
        <v>7</v>
      </c>
      <c r="V492" s="1" t="s">
        <v>9</v>
      </c>
      <c r="W492" s="1">
        <v>16300</v>
      </c>
      <c r="X492" s="1">
        <v>15600</v>
      </c>
      <c r="Y492" s="1">
        <v>15700</v>
      </c>
      <c r="Z492" s="1"/>
      <c r="AA492" s="1"/>
      <c r="AB492" s="1"/>
      <c r="AC492" s="1"/>
      <c r="AD492" s="1"/>
      <c r="AE492" s="1" t="s">
        <v>9</v>
      </c>
      <c r="AF492" s="1" t="s">
        <v>9</v>
      </c>
      <c r="AG492" s="1"/>
      <c r="AH492" s="1"/>
      <c r="AI492" s="1"/>
      <c r="AJ492" s="1"/>
      <c r="AK492" s="1"/>
      <c r="AL492" s="1"/>
      <c r="AM492" s="1"/>
      <c r="AN492" s="1"/>
      <c r="AO492" s="71"/>
      <c r="AP492" s="71"/>
      <c r="AR492" s="4" t="str">
        <f>IFERROR(VLOOKUP(Table3[[#This Row],[Station '#]], $AU$3:$AV$147,2,FALSE),"")</f>
        <v/>
      </c>
    </row>
    <row r="493" spans="1:44" hidden="1" x14ac:dyDescent="0.3">
      <c r="A493" s="70"/>
      <c r="B493" s="2"/>
      <c r="C493" s="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1"/>
      <c r="S493" s="1" t="s">
        <v>7</v>
      </c>
      <c r="T493" s="1" t="s">
        <v>9</v>
      </c>
      <c r="U493" s="1" t="s">
        <v>7</v>
      </c>
      <c r="V493" s="1" t="s">
        <v>9</v>
      </c>
      <c r="W493" s="1"/>
      <c r="X493" s="1"/>
      <c r="Y493" s="1"/>
      <c r="Z493" s="1"/>
      <c r="AA493" s="1"/>
      <c r="AB493" s="1"/>
      <c r="AC493" s="1"/>
      <c r="AD493" s="1"/>
      <c r="AE493" s="1" t="s">
        <v>9</v>
      </c>
      <c r="AF493" s="1" t="s">
        <v>9</v>
      </c>
      <c r="AG493" s="1"/>
      <c r="AH493" s="1"/>
      <c r="AI493" s="1"/>
      <c r="AJ493" s="1"/>
      <c r="AK493" s="1"/>
      <c r="AL493" s="1"/>
      <c r="AM493" s="1"/>
      <c r="AN493" s="1"/>
      <c r="AO493" s="71"/>
      <c r="AP493" s="71"/>
      <c r="AR493" s="4" t="str">
        <f>IFERROR(VLOOKUP(Table3[[#This Row],[Station '#]], $AU$3:$AV$147,2,FALSE),"")</f>
        <v/>
      </c>
    </row>
    <row r="494" spans="1:44" x14ac:dyDescent="0.3">
      <c r="A494" s="70" t="s">
        <v>327</v>
      </c>
      <c r="B494" s="2" t="s">
        <v>16</v>
      </c>
      <c r="C494" s="1">
        <v>467</v>
      </c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>
        <v>8800</v>
      </c>
      <c r="Q494" s="2">
        <v>9000</v>
      </c>
      <c r="R494" s="1">
        <v>7700</v>
      </c>
      <c r="S494" s="1">
        <v>7400</v>
      </c>
      <c r="T494" s="1">
        <v>9400</v>
      </c>
      <c r="U494" s="1" t="s">
        <v>22</v>
      </c>
      <c r="V494" s="1">
        <v>9200</v>
      </c>
      <c r="W494" s="1">
        <v>9700</v>
      </c>
      <c r="X494" s="1">
        <v>11000</v>
      </c>
      <c r="Y494" s="1">
        <v>12000</v>
      </c>
      <c r="Z494" s="1">
        <v>9500</v>
      </c>
      <c r="AA494" s="1">
        <v>10000</v>
      </c>
      <c r="AB494" s="1">
        <v>9300</v>
      </c>
      <c r="AC494" s="1">
        <v>7800</v>
      </c>
      <c r="AD494" s="1"/>
      <c r="AE494" s="1" t="s">
        <v>9</v>
      </c>
      <c r="AF494" s="1" t="s">
        <v>9</v>
      </c>
      <c r="AG494" s="1">
        <v>7300</v>
      </c>
      <c r="AH494" s="1"/>
      <c r="AI494" s="1">
        <v>8900</v>
      </c>
      <c r="AJ494" s="1"/>
      <c r="AK494" s="1">
        <f>VLOOKUP(C494,[1]DataDownloadReport_02082019!$A$2:$E$123,5,FALSE)</f>
        <v>9400</v>
      </c>
      <c r="AL494" s="1"/>
      <c r="AM494" s="1"/>
      <c r="AN494" s="1"/>
      <c r="AO494" s="71">
        <v>9700</v>
      </c>
      <c r="AP494" s="71"/>
      <c r="AR494" s="4">
        <f>IFERROR(VLOOKUP(Table3[[#This Row],[Station '#]], $AU$3:$AV$147,2,FALSE),"")</f>
        <v>9700</v>
      </c>
    </row>
    <row r="495" spans="1:44" x14ac:dyDescent="0.3">
      <c r="A495" s="70"/>
      <c r="B495" s="2"/>
      <c r="C495" s="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1"/>
      <c r="S495" s="1"/>
      <c r="T495" s="1"/>
      <c r="U495" s="1"/>
      <c r="V495" s="1" t="s">
        <v>9</v>
      </c>
      <c r="W495" s="1"/>
      <c r="X495" s="1"/>
      <c r="Y495" s="1"/>
      <c r="Z495" s="1"/>
      <c r="AA495" s="1"/>
      <c r="AB495" s="1"/>
      <c r="AC495" s="1"/>
      <c r="AD495" s="1"/>
      <c r="AE495" s="1" t="s">
        <v>9</v>
      </c>
      <c r="AF495" s="1" t="s">
        <v>9</v>
      </c>
      <c r="AG495" s="1"/>
      <c r="AH495" s="1"/>
      <c r="AI495" s="1"/>
      <c r="AJ495" s="1"/>
      <c r="AK495" s="1"/>
      <c r="AL495" s="1"/>
      <c r="AM495" s="1"/>
      <c r="AN495" s="1"/>
      <c r="AO495" s="71"/>
      <c r="AP495" s="71"/>
      <c r="AR495" s="4" t="str">
        <f>IFERROR(VLOOKUP(Table3[[#This Row],[Station '#]], $AU$3:$AV$147,2,FALSE),"")</f>
        <v/>
      </c>
    </row>
    <row r="496" spans="1:44" x14ac:dyDescent="0.3">
      <c r="A496" s="70" t="s">
        <v>328</v>
      </c>
      <c r="B496" s="2" t="s">
        <v>329</v>
      </c>
      <c r="C496" s="72">
        <v>54</v>
      </c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1"/>
      <c r="S496" s="1"/>
      <c r="T496" s="1"/>
      <c r="U496" s="1">
        <v>21800</v>
      </c>
      <c r="V496" s="1">
        <v>23500</v>
      </c>
      <c r="W496" s="1">
        <v>27300</v>
      </c>
      <c r="X496" s="1">
        <v>29500</v>
      </c>
      <c r="Y496" s="1">
        <v>25100</v>
      </c>
      <c r="Z496" s="1">
        <v>27700</v>
      </c>
      <c r="AA496" s="1">
        <v>26500</v>
      </c>
      <c r="AB496" s="1">
        <v>21700</v>
      </c>
      <c r="AC496" s="1">
        <v>21700</v>
      </c>
      <c r="AD496" s="1">
        <v>20700</v>
      </c>
      <c r="AE496" s="1">
        <v>22200</v>
      </c>
      <c r="AF496" s="1">
        <v>21800</v>
      </c>
      <c r="AG496" s="1">
        <v>22800</v>
      </c>
      <c r="AH496" s="1">
        <v>24900</v>
      </c>
      <c r="AI496" s="1">
        <v>25000</v>
      </c>
      <c r="AJ496" s="1">
        <v>24400</v>
      </c>
      <c r="AK496" s="1">
        <f>VLOOKUP(C496,[1]DataDownloadReport_02082019!$A$2:$E$123,5,FALSE)</f>
        <v>23900</v>
      </c>
      <c r="AL496" s="1">
        <v>24200</v>
      </c>
      <c r="AM496" s="1">
        <v>29700</v>
      </c>
      <c r="AN496" s="1"/>
      <c r="AO496" s="71"/>
      <c r="AP496" s="71"/>
      <c r="AR496" s="4" t="str">
        <f>IFERROR(VLOOKUP(Table3[[#This Row],[Station '#]], $AU$3:$AV$147,2,FALSE),"")</f>
        <v/>
      </c>
    </row>
    <row r="497" spans="1:44" x14ac:dyDescent="0.3">
      <c r="A497" s="70" t="s">
        <v>328</v>
      </c>
      <c r="B497" s="2" t="s">
        <v>330</v>
      </c>
      <c r="C497" s="72">
        <v>55</v>
      </c>
      <c r="D497" s="2"/>
      <c r="E497" s="2"/>
      <c r="F497" s="2"/>
      <c r="G497" s="2"/>
      <c r="H497" s="2"/>
      <c r="I497" s="2" t="s">
        <v>9</v>
      </c>
      <c r="J497" s="2" t="s">
        <v>9</v>
      </c>
      <c r="K497" s="2" t="s">
        <v>9</v>
      </c>
      <c r="L497" s="2"/>
      <c r="M497" s="2"/>
      <c r="N497" s="2"/>
      <c r="O497" s="2"/>
      <c r="P497" s="2"/>
      <c r="Q497" s="2"/>
      <c r="R497" s="1"/>
      <c r="S497" s="1" t="s">
        <v>7</v>
      </c>
      <c r="T497" s="1" t="s">
        <v>9</v>
      </c>
      <c r="U497" s="1">
        <v>21500</v>
      </c>
      <c r="V497" s="1">
        <v>23000</v>
      </c>
      <c r="W497" s="1">
        <v>26200</v>
      </c>
      <c r="X497" s="1">
        <v>23000</v>
      </c>
      <c r="Y497" s="1">
        <v>27900</v>
      </c>
      <c r="Z497" s="1">
        <v>27700</v>
      </c>
      <c r="AA497" s="1">
        <v>25800</v>
      </c>
      <c r="AB497" s="1"/>
      <c r="AC497" s="1">
        <v>26700</v>
      </c>
      <c r="AD497" s="1">
        <v>21300</v>
      </c>
      <c r="AE497" s="1">
        <v>22200</v>
      </c>
      <c r="AF497" s="1">
        <v>22600</v>
      </c>
      <c r="AG497" s="1">
        <v>23400</v>
      </c>
      <c r="AH497" s="1">
        <v>24800</v>
      </c>
      <c r="AI497" s="1">
        <v>25200</v>
      </c>
      <c r="AJ497" s="1">
        <v>25700</v>
      </c>
      <c r="AK497" s="1">
        <f>VLOOKUP(C497,[1]DataDownloadReport_02082019!$A$2:$E$123,5,FALSE)</f>
        <v>26100</v>
      </c>
      <c r="AL497" s="1">
        <v>26300</v>
      </c>
      <c r="AM497" s="1">
        <v>24700</v>
      </c>
      <c r="AN497" s="1">
        <v>26500</v>
      </c>
      <c r="AO497" s="71">
        <v>26800</v>
      </c>
      <c r="AP497" s="71"/>
      <c r="AR497" s="4">
        <f>IFERROR(VLOOKUP(Table3[[#This Row],[Station '#]], $AU$3:$AV$147,2,FALSE),"")</f>
        <v>26800</v>
      </c>
    </row>
    <row r="498" spans="1:44" x14ac:dyDescent="0.3">
      <c r="A498" s="70"/>
      <c r="B498" s="2"/>
      <c r="C498" s="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1"/>
      <c r="S498" s="1"/>
      <c r="T498" s="1"/>
      <c r="U498" s="1"/>
      <c r="V498" s="1" t="s">
        <v>9</v>
      </c>
      <c r="W498" s="1"/>
      <c r="X498" s="1"/>
      <c r="Y498" s="1"/>
      <c r="Z498" s="1"/>
      <c r="AA498" s="1"/>
      <c r="AB498" s="1"/>
      <c r="AC498" s="1"/>
      <c r="AD498" s="1"/>
      <c r="AE498" s="1" t="s">
        <v>9</v>
      </c>
      <c r="AF498" s="1" t="s">
        <v>9</v>
      </c>
      <c r="AG498" s="1"/>
      <c r="AH498" s="1"/>
      <c r="AI498" s="1"/>
      <c r="AJ498" s="1"/>
      <c r="AK498" s="1"/>
      <c r="AL498" s="1"/>
      <c r="AM498" s="1"/>
      <c r="AN498" s="1"/>
      <c r="AO498" s="71"/>
      <c r="AP498" s="71"/>
      <c r="AR498" s="4" t="str">
        <f>IFERROR(VLOOKUP(Table3[[#This Row],[Station '#]], $AU$3:$AV$147,2,FALSE),"")</f>
        <v/>
      </c>
    </row>
    <row r="499" spans="1:44" ht="16.5" hidden="1" customHeight="1" x14ac:dyDescent="0.3">
      <c r="A499" s="70" t="s">
        <v>331</v>
      </c>
      <c r="B499" s="2" t="s">
        <v>332</v>
      </c>
      <c r="C499" s="1">
        <v>385</v>
      </c>
      <c r="D499" s="2">
        <v>3000</v>
      </c>
      <c r="E499" s="2">
        <v>3500</v>
      </c>
      <c r="F499" s="2">
        <v>4100</v>
      </c>
      <c r="G499" s="2">
        <v>5800</v>
      </c>
      <c r="H499" s="2">
        <v>2500</v>
      </c>
      <c r="I499" s="2">
        <v>2600</v>
      </c>
      <c r="J499" s="2">
        <v>2800</v>
      </c>
      <c r="K499" s="2">
        <v>3000</v>
      </c>
      <c r="L499" s="2">
        <v>2700</v>
      </c>
      <c r="M499" s="2">
        <v>2700</v>
      </c>
      <c r="N499" s="2"/>
      <c r="O499" s="2"/>
      <c r="P499" s="2">
        <v>3100</v>
      </c>
      <c r="Q499" s="2">
        <v>2800</v>
      </c>
      <c r="R499" s="1">
        <v>3500</v>
      </c>
      <c r="S499" s="1">
        <v>4300</v>
      </c>
      <c r="T499" s="1">
        <v>4100</v>
      </c>
      <c r="U499" s="1">
        <v>4300</v>
      </c>
      <c r="V499" s="1">
        <v>4100</v>
      </c>
      <c r="W499" s="1">
        <v>4200</v>
      </c>
      <c r="X499" s="1">
        <v>4400</v>
      </c>
      <c r="Y499" s="1">
        <v>4600</v>
      </c>
      <c r="Z499" s="1">
        <v>5400</v>
      </c>
      <c r="AA499" s="1">
        <v>3300</v>
      </c>
      <c r="AB499" s="1">
        <v>4600</v>
      </c>
      <c r="AC499" s="1">
        <v>4600</v>
      </c>
      <c r="AD499" s="1"/>
      <c r="AE499" s="1" t="s">
        <v>9</v>
      </c>
      <c r="AF499" s="1" t="s">
        <v>9</v>
      </c>
      <c r="AG499" s="1"/>
      <c r="AH499" s="1"/>
      <c r="AI499" s="1"/>
      <c r="AJ499" s="1"/>
      <c r="AK499" s="1"/>
      <c r="AL499" s="1"/>
      <c r="AM499" s="1"/>
      <c r="AN499" s="1"/>
      <c r="AO499" s="71"/>
      <c r="AP499" s="71"/>
      <c r="AR499" s="4" t="str">
        <f>IFERROR(VLOOKUP(Table3[[#This Row],[Station '#]], $AU$3:$AV$147,2,FALSE),"")</f>
        <v/>
      </c>
    </row>
    <row r="500" spans="1:44" ht="16.5" hidden="1" customHeight="1" x14ac:dyDescent="0.3">
      <c r="A500" s="70"/>
      <c r="B500" s="2"/>
      <c r="C500" s="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1"/>
      <c r="S500" s="1" t="s">
        <v>7</v>
      </c>
      <c r="T500" s="1" t="s">
        <v>9</v>
      </c>
      <c r="U500" s="1" t="s">
        <v>7</v>
      </c>
      <c r="V500" s="1" t="s">
        <v>9</v>
      </c>
      <c r="W500" s="1"/>
      <c r="X500" s="1"/>
      <c r="Y500" s="1"/>
      <c r="Z500" s="1"/>
      <c r="AA500" s="1"/>
      <c r="AB500" s="1"/>
      <c r="AC500" s="1"/>
      <c r="AD500" s="1"/>
      <c r="AE500" s="1" t="s">
        <v>9</v>
      </c>
      <c r="AF500" s="1" t="s">
        <v>9</v>
      </c>
      <c r="AG500" s="1"/>
      <c r="AH500" s="1"/>
      <c r="AI500" s="1"/>
      <c r="AJ500" s="1"/>
      <c r="AK500" s="1"/>
      <c r="AL500" s="1"/>
      <c r="AM500" s="1"/>
      <c r="AN500" s="1"/>
      <c r="AO500" s="71"/>
      <c r="AP500" s="71"/>
      <c r="AR500" s="4" t="str">
        <f>IFERROR(VLOOKUP(Table3[[#This Row],[Station '#]], $AU$3:$AV$147,2,FALSE),"")</f>
        <v/>
      </c>
    </row>
    <row r="501" spans="1:44" ht="16.5" hidden="1" customHeight="1" x14ac:dyDescent="0.3">
      <c r="A501" s="70" t="s">
        <v>333</v>
      </c>
      <c r="B501" s="2" t="s">
        <v>334</v>
      </c>
      <c r="C501" s="1">
        <v>478</v>
      </c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>
        <v>100</v>
      </c>
      <c r="Q501" s="2">
        <v>100</v>
      </c>
      <c r="R501" s="1">
        <v>100</v>
      </c>
      <c r="S501" s="1">
        <v>100</v>
      </c>
      <c r="T501" s="1">
        <v>400</v>
      </c>
      <c r="U501" s="1">
        <v>500</v>
      </c>
      <c r="V501" s="1">
        <v>600</v>
      </c>
      <c r="W501" s="1">
        <v>700</v>
      </c>
      <c r="X501" s="1"/>
      <c r="Y501" s="1">
        <v>1700</v>
      </c>
      <c r="Z501" s="1">
        <v>1600</v>
      </c>
      <c r="AA501" s="1">
        <v>1200</v>
      </c>
      <c r="AB501" s="1">
        <v>1000</v>
      </c>
      <c r="AC501" s="1">
        <v>1200</v>
      </c>
      <c r="AD501" s="1"/>
      <c r="AE501" s="1" t="s">
        <v>9</v>
      </c>
      <c r="AF501" s="1" t="s">
        <v>9</v>
      </c>
      <c r="AG501" s="1"/>
      <c r="AH501" s="1"/>
      <c r="AI501" s="1"/>
      <c r="AJ501" s="1"/>
      <c r="AK501" s="1"/>
      <c r="AL501" s="1"/>
      <c r="AM501" s="1"/>
      <c r="AN501" s="1"/>
      <c r="AO501" s="71"/>
      <c r="AP501" s="71"/>
      <c r="AR501" s="4" t="str">
        <f>IFERROR(VLOOKUP(Table3[[#This Row],[Station '#]], $AU$3:$AV$147,2,FALSE),"")</f>
        <v/>
      </c>
    </row>
    <row r="502" spans="1:44" ht="16.5" hidden="1" customHeight="1" x14ac:dyDescent="0.3">
      <c r="A502" s="70"/>
      <c r="B502" s="2"/>
      <c r="C502" s="1"/>
      <c r="D502" s="2"/>
      <c r="E502" s="2"/>
      <c r="F502" s="2"/>
      <c r="G502" s="2"/>
      <c r="H502" s="2"/>
      <c r="I502" s="2" t="s">
        <v>9</v>
      </c>
      <c r="J502" s="2" t="s">
        <v>9</v>
      </c>
      <c r="K502" s="2" t="s">
        <v>9</v>
      </c>
      <c r="L502" s="2"/>
      <c r="M502" s="2"/>
      <c r="N502" s="2"/>
      <c r="O502" s="2"/>
      <c r="P502" s="2"/>
      <c r="Q502" s="2"/>
      <c r="R502" s="1"/>
      <c r="S502" s="1" t="s">
        <v>7</v>
      </c>
      <c r="T502" s="1" t="s">
        <v>9</v>
      </c>
      <c r="U502" s="1" t="s">
        <v>7</v>
      </c>
      <c r="V502" s="1" t="s">
        <v>9</v>
      </c>
      <c r="W502" s="1"/>
      <c r="X502" s="1"/>
      <c r="Y502" s="1"/>
      <c r="Z502" s="1"/>
      <c r="AA502" s="1"/>
      <c r="AB502" s="1"/>
      <c r="AC502" s="1"/>
      <c r="AD502" s="1"/>
      <c r="AE502" s="1" t="s">
        <v>9</v>
      </c>
      <c r="AF502" s="1" t="s">
        <v>9</v>
      </c>
      <c r="AG502" s="1"/>
      <c r="AH502" s="1"/>
      <c r="AI502" s="1"/>
      <c r="AJ502" s="1"/>
      <c r="AK502" s="1"/>
      <c r="AL502" s="1"/>
      <c r="AM502" s="1"/>
      <c r="AN502" s="1"/>
      <c r="AO502" s="71"/>
      <c r="AP502" s="71"/>
      <c r="AR502" s="4" t="str">
        <f>IFERROR(VLOOKUP(Table3[[#This Row],[Station '#]], $AU$3:$AV$147,2,FALSE),"")</f>
        <v/>
      </c>
    </row>
    <row r="503" spans="1:44" ht="16.5" hidden="1" customHeight="1" x14ac:dyDescent="0.3">
      <c r="A503" s="70" t="s">
        <v>335</v>
      </c>
      <c r="B503" s="2" t="s">
        <v>336</v>
      </c>
      <c r="C503" s="1">
        <v>605</v>
      </c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1"/>
      <c r="S503" s="1">
        <v>4600</v>
      </c>
      <c r="T503" s="1">
        <v>4700</v>
      </c>
      <c r="U503" s="1">
        <v>4700</v>
      </c>
      <c r="V503" s="1">
        <v>4900</v>
      </c>
      <c r="W503" s="1">
        <v>5500</v>
      </c>
      <c r="X503" s="1">
        <v>5600</v>
      </c>
      <c r="Y503" s="1">
        <v>5600</v>
      </c>
      <c r="Z503" s="1">
        <v>6800</v>
      </c>
      <c r="AA503" s="1">
        <v>5500</v>
      </c>
      <c r="AB503" s="1">
        <v>4900</v>
      </c>
      <c r="AC503" s="1"/>
      <c r="AD503" s="1"/>
      <c r="AE503" s="1" t="s">
        <v>9</v>
      </c>
      <c r="AF503" s="1" t="s">
        <v>9</v>
      </c>
      <c r="AG503" s="1"/>
      <c r="AH503" s="1"/>
      <c r="AI503" s="1"/>
      <c r="AJ503" s="1"/>
      <c r="AK503" s="1"/>
      <c r="AL503" s="1"/>
      <c r="AM503" s="1"/>
      <c r="AN503" s="1"/>
      <c r="AO503" s="71"/>
      <c r="AP503" s="71"/>
      <c r="AR503" s="4" t="str">
        <f>IFERROR(VLOOKUP(Table3[[#This Row],[Station '#]], $AU$3:$AV$147,2,FALSE),"")</f>
        <v/>
      </c>
    </row>
    <row r="504" spans="1:44" ht="16.5" hidden="1" customHeight="1" x14ac:dyDescent="0.3">
      <c r="A504" s="70" t="s">
        <v>335</v>
      </c>
      <c r="B504" s="2" t="s">
        <v>244</v>
      </c>
      <c r="C504" s="1">
        <v>606</v>
      </c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1"/>
      <c r="S504" s="1">
        <v>7800</v>
      </c>
      <c r="T504" s="1">
        <v>8300</v>
      </c>
      <c r="U504" s="1">
        <v>8900</v>
      </c>
      <c r="V504" s="1">
        <v>9400</v>
      </c>
      <c r="W504" s="1">
        <v>9100</v>
      </c>
      <c r="X504" s="1">
        <v>8100</v>
      </c>
      <c r="Y504" s="1" t="s">
        <v>8</v>
      </c>
      <c r="Z504" s="1">
        <v>10100</v>
      </c>
      <c r="AA504" s="1">
        <v>9000</v>
      </c>
      <c r="AB504" s="1">
        <v>8100</v>
      </c>
      <c r="AC504" s="1"/>
      <c r="AD504" s="1"/>
      <c r="AE504" s="1" t="s">
        <v>9</v>
      </c>
      <c r="AF504" s="1" t="s">
        <v>9</v>
      </c>
      <c r="AG504" s="1"/>
      <c r="AH504" s="1"/>
      <c r="AI504" s="1"/>
      <c r="AJ504" s="1"/>
      <c r="AK504" s="1"/>
      <c r="AL504" s="1"/>
      <c r="AM504" s="1"/>
      <c r="AN504" s="1"/>
      <c r="AO504" s="71"/>
      <c r="AP504" s="71"/>
      <c r="AR504" s="4" t="str">
        <f>IFERROR(VLOOKUP(Table3[[#This Row],[Station '#]], $AU$3:$AV$147,2,FALSE),"")</f>
        <v/>
      </c>
    </row>
    <row r="505" spans="1:44" ht="16.5" hidden="1" customHeight="1" x14ac:dyDescent="0.3">
      <c r="A505" s="70" t="s">
        <v>335</v>
      </c>
      <c r="B505" s="2" t="s">
        <v>145</v>
      </c>
      <c r="C505" s="1">
        <v>607</v>
      </c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1"/>
      <c r="S505" s="1">
        <v>1100</v>
      </c>
      <c r="T505" s="1">
        <v>800</v>
      </c>
      <c r="U505" s="1">
        <v>1000</v>
      </c>
      <c r="V505" s="1">
        <v>900</v>
      </c>
      <c r="W505" s="1">
        <v>1000</v>
      </c>
      <c r="X505" s="1">
        <v>1500</v>
      </c>
      <c r="Y505" s="1">
        <v>2600</v>
      </c>
      <c r="Z505" s="1">
        <v>6600</v>
      </c>
      <c r="AA505" s="1">
        <v>6000</v>
      </c>
      <c r="AB505" s="1">
        <v>5400</v>
      </c>
      <c r="AC505" s="1"/>
      <c r="AD505" s="1"/>
      <c r="AE505" s="1" t="s">
        <v>9</v>
      </c>
      <c r="AF505" s="1" t="s">
        <v>9</v>
      </c>
      <c r="AG505" s="1"/>
      <c r="AH505" s="1"/>
      <c r="AI505" s="1"/>
      <c r="AJ505" s="1"/>
      <c r="AK505" s="1"/>
      <c r="AL505" s="1"/>
      <c r="AM505" s="1"/>
      <c r="AN505" s="1"/>
      <c r="AO505" s="71"/>
      <c r="AP505" s="71"/>
      <c r="AR505" s="4" t="str">
        <f>IFERROR(VLOOKUP(Table3[[#This Row],[Station '#]], $AU$3:$AV$147,2,FALSE),"")</f>
        <v/>
      </c>
    </row>
    <row r="506" spans="1:44" hidden="1" x14ac:dyDescent="0.3">
      <c r="A506" s="70"/>
      <c r="B506" s="2"/>
      <c r="C506" s="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1"/>
      <c r="S506" s="1"/>
      <c r="T506" s="1"/>
      <c r="U506" s="1"/>
      <c r="V506" s="1"/>
      <c r="W506" s="1"/>
      <c r="X506" s="1"/>
      <c r="Y506" s="1"/>
      <c r="Z506" s="1"/>
      <c r="AA506" s="1"/>
      <c r="AB506" s="1"/>
      <c r="AC506" s="1"/>
      <c r="AD506" s="1"/>
      <c r="AE506" s="1" t="s">
        <v>9</v>
      </c>
      <c r="AF506" s="1" t="s">
        <v>9</v>
      </c>
      <c r="AG506" s="1"/>
      <c r="AH506" s="1"/>
      <c r="AI506" s="1"/>
      <c r="AJ506" s="1"/>
      <c r="AK506" s="1"/>
      <c r="AL506" s="1"/>
      <c r="AM506" s="1"/>
      <c r="AN506" s="1"/>
      <c r="AO506" s="71"/>
      <c r="AP506" s="71"/>
      <c r="AR506" s="4" t="str">
        <f>IFERROR(VLOOKUP(Table3[[#This Row],[Station '#]], $AU$3:$AV$147,2,FALSE),"")</f>
        <v/>
      </c>
    </row>
    <row r="507" spans="1:44" x14ac:dyDescent="0.3">
      <c r="A507" s="70" t="s">
        <v>437</v>
      </c>
      <c r="B507" s="2" t="s">
        <v>16</v>
      </c>
      <c r="C507" s="1">
        <v>386</v>
      </c>
      <c r="D507" s="2">
        <v>5000</v>
      </c>
      <c r="E507" s="2">
        <v>7300</v>
      </c>
      <c r="F507" s="2">
        <v>8600</v>
      </c>
      <c r="G507" s="2">
        <v>14600</v>
      </c>
      <c r="H507" s="2">
        <v>15700</v>
      </c>
      <c r="I507" s="2">
        <v>15100</v>
      </c>
      <c r="J507" s="2">
        <v>17400</v>
      </c>
      <c r="K507" s="2">
        <v>17700</v>
      </c>
      <c r="L507" s="2">
        <v>22900</v>
      </c>
      <c r="M507" s="2">
        <v>17800</v>
      </c>
      <c r="N507" s="2">
        <v>19600</v>
      </c>
      <c r="O507" s="2">
        <v>24600</v>
      </c>
      <c r="P507" s="2">
        <v>26900</v>
      </c>
      <c r="Q507" s="2">
        <v>26700</v>
      </c>
      <c r="R507" s="1">
        <v>29800</v>
      </c>
      <c r="S507" s="1">
        <v>30300</v>
      </c>
      <c r="T507" s="1">
        <v>33800</v>
      </c>
      <c r="U507" s="1">
        <v>33100</v>
      </c>
      <c r="V507" s="1">
        <v>35400</v>
      </c>
      <c r="W507" s="1">
        <v>36900</v>
      </c>
      <c r="X507" s="1">
        <v>35200</v>
      </c>
      <c r="Y507" s="1">
        <v>33600</v>
      </c>
      <c r="Z507" s="1">
        <v>31800</v>
      </c>
      <c r="AA507" s="1">
        <v>29200</v>
      </c>
      <c r="AB507" s="1">
        <v>29400</v>
      </c>
      <c r="AC507" s="1">
        <v>28300</v>
      </c>
      <c r="AD507" s="1"/>
      <c r="AE507" s="1" t="s">
        <v>9</v>
      </c>
      <c r="AF507" s="1">
        <v>29300</v>
      </c>
      <c r="AG507" s="1"/>
      <c r="AH507" s="1"/>
      <c r="AI507" s="1"/>
      <c r="AJ507" s="1"/>
      <c r="AK507" s="1"/>
      <c r="AL507" s="1"/>
      <c r="AM507" s="1"/>
      <c r="AN507" s="1"/>
      <c r="AO507" s="71"/>
      <c r="AP507" s="71"/>
      <c r="AR507" s="4" t="str">
        <f>IFERROR(VLOOKUP(Table3[[#This Row],[Station '#]], $AU$3:$AV$147,2,FALSE),"")</f>
        <v/>
      </c>
    </row>
    <row r="508" spans="1:44" x14ac:dyDescent="0.3">
      <c r="A508" s="70" t="s">
        <v>437</v>
      </c>
      <c r="B508" s="2" t="s">
        <v>94</v>
      </c>
      <c r="C508" s="1">
        <v>387</v>
      </c>
      <c r="D508" s="2"/>
      <c r="E508" s="2"/>
      <c r="F508" s="2"/>
      <c r="G508" s="2"/>
      <c r="H508" s="2"/>
      <c r="I508" s="2">
        <v>9600</v>
      </c>
      <c r="J508" s="2">
        <v>10200</v>
      </c>
      <c r="K508" s="2">
        <v>10100</v>
      </c>
      <c r="L508" s="2">
        <v>11500</v>
      </c>
      <c r="M508" s="2">
        <v>9300</v>
      </c>
      <c r="N508" s="2">
        <v>10800</v>
      </c>
      <c r="O508" s="2">
        <v>11700</v>
      </c>
      <c r="P508" s="2">
        <v>14000</v>
      </c>
      <c r="Q508" s="2">
        <v>14600</v>
      </c>
      <c r="R508" s="1">
        <v>16100</v>
      </c>
      <c r="S508" s="1">
        <v>17800</v>
      </c>
      <c r="T508" s="1">
        <v>19700</v>
      </c>
      <c r="U508" s="1">
        <v>20300</v>
      </c>
      <c r="V508" s="1">
        <v>23600</v>
      </c>
      <c r="W508" s="1">
        <v>25400</v>
      </c>
      <c r="X508" s="1">
        <v>26400</v>
      </c>
      <c r="Y508" s="1">
        <v>23600</v>
      </c>
      <c r="Z508" s="1">
        <v>25200</v>
      </c>
      <c r="AA508" s="1">
        <v>22900</v>
      </c>
      <c r="AB508" s="1">
        <v>21600</v>
      </c>
      <c r="AC508" s="1">
        <v>23400</v>
      </c>
      <c r="AD508" s="1"/>
      <c r="AE508" s="1" t="s">
        <v>9</v>
      </c>
      <c r="AF508" s="1">
        <v>26900</v>
      </c>
      <c r="AG508" s="1">
        <v>26700</v>
      </c>
      <c r="AH508" s="1"/>
      <c r="AI508" s="1">
        <v>30600</v>
      </c>
      <c r="AJ508" s="1"/>
      <c r="AK508" s="1">
        <f>VLOOKUP(C508,[1]DataDownloadReport_02082019!$A$2:$E$123,5,FALSE)</f>
        <v>32700</v>
      </c>
      <c r="AL508" s="1"/>
      <c r="AM508" s="1">
        <v>29600</v>
      </c>
      <c r="AN508" s="1"/>
      <c r="AO508" s="71">
        <v>32500</v>
      </c>
      <c r="AP508" s="71"/>
      <c r="AR508" s="4">
        <f>IFERROR(VLOOKUP(Table3[[#This Row],[Station '#]], $AU$3:$AV$147,2,FALSE),"")</f>
        <v>32500</v>
      </c>
    </row>
    <row r="509" spans="1:44" x14ac:dyDescent="0.3">
      <c r="A509" s="70" t="s">
        <v>437</v>
      </c>
      <c r="B509" s="2" t="s">
        <v>237</v>
      </c>
      <c r="C509" s="1">
        <v>388</v>
      </c>
      <c r="D509" s="2">
        <v>3800</v>
      </c>
      <c r="E509" s="2">
        <v>4400</v>
      </c>
      <c r="F509" s="2">
        <v>6900</v>
      </c>
      <c r="G509" s="2">
        <v>6200</v>
      </c>
      <c r="H509" s="2">
        <v>6400</v>
      </c>
      <c r="I509" s="2">
        <v>7000</v>
      </c>
      <c r="J509" s="2">
        <v>6800</v>
      </c>
      <c r="K509" s="2">
        <v>6500</v>
      </c>
      <c r="L509" s="2">
        <v>8800</v>
      </c>
      <c r="M509" s="2">
        <v>7900</v>
      </c>
      <c r="N509" s="2">
        <v>9900</v>
      </c>
      <c r="O509" s="2">
        <v>9800</v>
      </c>
      <c r="P509" s="2">
        <v>10000</v>
      </c>
      <c r="Q509" s="2">
        <v>9800</v>
      </c>
      <c r="R509" s="1">
        <v>11900</v>
      </c>
      <c r="S509" s="1">
        <v>11100</v>
      </c>
      <c r="T509" s="1">
        <v>13000</v>
      </c>
      <c r="U509" s="1">
        <v>14600</v>
      </c>
      <c r="V509" s="1">
        <v>15200</v>
      </c>
      <c r="W509" s="1">
        <v>19900</v>
      </c>
      <c r="X509" s="1">
        <v>19800</v>
      </c>
      <c r="Y509" s="1">
        <v>19200</v>
      </c>
      <c r="Z509" s="1">
        <v>20100</v>
      </c>
      <c r="AA509" s="1">
        <v>16200</v>
      </c>
      <c r="AB509" s="1">
        <v>17800</v>
      </c>
      <c r="AC509" s="1">
        <v>17900</v>
      </c>
      <c r="AD509" s="1">
        <v>13500</v>
      </c>
      <c r="AE509" s="1" t="s">
        <v>9</v>
      </c>
      <c r="AF509" s="1">
        <v>15400</v>
      </c>
      <c r="AG509" s="1">
        <v>17000</v>
      </c>
      <c r="AH509" s="1">
        <v>18200</v>
      </c>
      <c r="AI509" s="1">
        <v>20200</v>
      </c>
      <c r="AJ509" s="1">
        <v>20500</v>
      </c>
      <c r="AK509" s="1">
        <f>VLOOKUP(C509,[1]DataDownloadReport_02082019!$A$2:$E$123,5,FALSE)</f>
        <v>21900</v>
      </c>
      <c r="AL509" s="1">
        <v>23300</v>
      </c>
      <c r="AM509" s="1">
        <v>19400</v>
      </c>
      <c r="AN509" s="1"/>
      <c r="AO509" s="71">
        <v>23500</v>
      </c>
      <c r="AP509" s="71"/>
      <c r="AR509" s="4">
        <f>IFERROR(VLOOKUP(Table3[[#This Row],[Station '#]], $AU$3:$AV$147,2,FALSE),"")</f>
        <v>23500</v>
      </c>
    </row>
    <row r="510" spans="1:44" x14ac:dyDescent="0.3">
      <c r="A510" s="70" t="s">
        <v>437</v>
      </c>
      <c r="B510" s="2" t="s">
        <v>240</v>
      </c>
      <c r="C510" s="72">
        <v>18</v>
      </c>
      <c r="D510" s="2"/>
      <c r="E510" s="2"/>
      <c r="F510" s="2"/>
      <c r="G510" s="2"/>
      <c r="H510" s="2"/>
      <c r="I510" s="2" t="s">
        <v>9</v>
      </c>
      <c r="J510" s="2" t="s">
        <v>9</v>
      </c>
      <c r="K510" s="2" t="s">
        <v>9</v>
      </c>
      <c r="L510" s="2">
        <v>6800</v>
      </c>
      <c r="M510" s="2">
        <v>7800</v>
      </c>
      <c r="N510" s="2" t="s">
        <v>337</v>
      </c>
      <c r="O510" s="2">
        <v>8300</v>
      </c>
      <c r="P510" s="2">
        <v>8500</v>
      </c>
      <c r="Q510" s="2">
        <v>8300</v>
      </c>
      <c r="R510" s="1">
        <v>9100</v>
      </c>
      <c r="S510" s="1">
        <v>9900</v>
      </c>
      <c r="T510" s="1">
        <v>10400</v>
      </c>
      <c r="U510" s="1">
        <v>10000</v>
      </c>
      <c r="V510" s="1">
        <v>11000</v>
      </c>
      <c r="W510" s="1">
        <v>13900</v>
      </c>
      <c r="X510" s="1">
        <v>15500</v>
      </c>
      <c r="Y510" s="1">
        <v>15700</v>
      </c>
      <c r="Z510" s="1">
        <v>16000</v>
      </c>
      <c r="AA510" s="1">
        <v>14000</v>
      </c>
      <c r="AB510" s="1">
        <v>13400</v>
      </c>
      <c r="AC510" s="1">
        <v>13500</v>
      </c>
      <c r="AD510" s="1">
        <v>11800</v>
      </c>
      <c r="AE510" s="1">
        <v>11500</v>
      </c>
      <c r="AF510" s="1">
        <v>14000</v>
      </c>
      <c r="AG510" s="1">
        <v>15200</v>
      </c>
      <c r="AH510" s="1">
        <v>18000</v>
      </c>
      <c r="AI510" s="1">
        <v>17800</v>
      </c>
      <c r="AJ510" s="1">
        <v>18300</v>
      </c>
      <c r="AK510" s="1">
        <f>VLOOKUP(C510,[1]DataDownloadReport_02082019!$A$2:$E$123,5,FALSE)</f>
        <v>19300</v>
      </c>
      <c r="AL510" s="1">
        <v>19900</v>
      </c>
      <c r="AM510" s="1">
        <v>17600</v>
      </c>
      <c r="AN510" s="1">
        <v>20200</v>
      </c>
      <c r="AO510" s="71">
        <v>20700</v>
      </c>
      <c r="AP510" s="71"/>
      <c r="AR510" s="4">
        <f>IFERROR(VLOOKUP(Table3[[#This Row],[Station '#]], $AU$3:$AV$147,2,FALSE),"")</f>
        <v>20700</v>
      </c>
    </row>
    <row r="511" spans="1:44" x14ac:dyDescent="0.3">
      <c r="A511" s="70"/>
      <c r="B511" s="2"/>
      <c r="C511" s="1"/>
      <c r="D511" s="2"/>
      <c r="E511" s="2"/>
      <c r="F511" s="2"/>
      <c r="G511" s="2"/>
      <c r="H511" s="2"/>
      <c r="I511" s="2" t="s">
        <v>9</v>
      </c>
      <c r="J511" s="2" t="s">
        <v>9</v>
      </c>
      <c r="K511" s="2" t="s">
        <v>9</v>
      </c>
      <c r="L511" s="2"/>
      <c r="M511" s="2"/>
      <c r="N511" s="2"/>
      <c r="O511" s="2"/>
      <c r="P511" s="2"/>
      <c r="Q511" s="2"/>
      <c r="R511" s="1"/>
      <c r="S511" s="1" t="s">
        <v>7</v>
      </c>
      <c r="T511" s="1" t="s">
        <v>9</v>
      </c>
      <c r="U511" s="1" t="s">
        <v>7</v>
      </c>
      <c r="V511" s="1" t="s">
        <v>9</v>
      </c>
      <c r="W511" s="1"/>
      <c r="X511" s="1"/>
      <c r="Y511" s="1"/>
      <c r="Z511" s="1"/>
      <c r="AA511" s="1"/>
      <c r="AB511" s="1"/>
      <c r="AC511" s="1"/>
      <c r="AD511" s="1"/>
      <c r="AE511" s="1" t="s">
        <v>9</v>
      </c>
      <c r="AF511" s="1" t="s">
        <v>9</v>
      </c>
      <c r="AG511" s="1"/>
      <c r="AH511" s="1"/>
      <c r="AI511" s="1"/>
      <c r="AJ511" s="1"/>
      <c r="AK511" s="1"/>
      <c r="AL511" s="1"/>
      <c r="AM511" s="1"/>
      <c r="AN511" s="1"/>
      <c r="AO511" s="71"/>
      <c r="AP511" s="71"/>
      <c r="AR511" s="4" t="str">
        <f>IFERROR(VLOOKUP(Table3[[#This Row],[Station '#]], $AU$3:$AV$147,2,FALSE),"")</f>
        <v/>
      </c>
    </row>
    <row r="512" spans="1:44" ht="15" customHeight="1" x14ac:dyDescent="0.3">
      <c r="A512" s="70" t="s">
        <v>338</v>
      </c>
      <c r="B512" s="2" t="s">
        <v>172</v>
      </c>
      <c r="C512" s="1">
        <v>389</v>
      </c>
      <c r="D512" s="2">
        <v>5700</v>
      </c>
      <c r="E512" s="2">
        <v>4700</v>
      </c>
      <c r="F512" s="2">
        <v>5500</v>
      </c>
      <c r="G512" s="2">
        <v>5600</v>
      </c>
      <c r="H512" s="2">
        <v>5700</v>
      </c>
      <c r="I512" s="2">
        <v>6100</v>
      </c>
      <c r="J512" s="2">
        <v>5900</v>
      </c>
      <c r="K512" s="2">
        <v>5800</v>
      </c>
      <c r="L512" s="2">
        <v>5900</v>
      </c>
      <c r="M512" s="2">
        <v>5800</v>
      </c>
      <c r="N512" s="2">
        <v>5900</v>
      </c>
      <c r="O512" s="2">
        <v>6000</v>
      </c>
      <c r="P512" s="2">
        <v>5800</v>
      </c>
      <c r="Q512" s="2">
        <v>6400</v>
      </c>
      <c r="R512" s="1">
        <v>5700</v>
      </c>
      <c r="S512" s="1">
        <v>5700</v>
      </c>
      <c r="T512" s="1">
        <v>5600</v>
      </c>
      <c r="U512" s="1">
        <v>6300</v>
      </c>
      <c r="V512" s="1">
        <v>6400</v>
      </c>
      <c r="W512" s="1">
        <v>6200</v>
      </c>
      <c r="X512" s="1">
        <v>6700</v>
      </c>
      <c r="Y512" s="1">
        <v>6500</v>
      </c>
      <c r="Z512" s="1">
        <v>6500</v>
      </c>
      <c r="AA512" s="1">
        <v>6100</v>
      </c>
      <c r="AB512" s="1">
        <v>6200</v>
      </c>
      <c r="AC512" s="1">
        <v>6400</v>
      </c>
      <c r="AD512" s="1">
        <v>6500</v>
      </c>
      <c r="AE512" s="1" t="s">
        <v>9</v>
      </c>
      <c r="AF512" s="1">
        <v>6600</v>
      </c>
      <c r="AG512" s="1"/>
      <c r="AH512" s="1">
        <v>7600</v>
      </c>
      <c r="AI512" s="1"/>
      <c r="AJ512" s="1">
        <v>7600</v>
      </c>
      <c r="AK512" s="1"/>
      <c r="AL512" s="1"/>
      <c r="AM512" s="1"/>
      <c r="AN512" s="1"/>
      <c r="AO512" s="71"/>
      <c r="AP512" s="71"/>
      <c r="AR512" s="4" t="str">
        <f>IFERROR(VLOOKUP(Table3[[#This Row],[Station '#]], $AU$3:$AV$147,2,FALSE),"")</f>
        <v/>
      </c>
    </row>
    <row r="513" spans="1:44" ht="16.5" customHeight="1" x14ac:dyDescent="0.3">
      <c r="A513" s="70"/>
      <c r="B513" s="2"/>
      <c r="C513" s="1"/>
      <c r="D513" s="2"/>
      <c r="E513" s="2"/>
      <c r="F513" s="2"/>
      <c r="G513" s="2"/>
      <c r="H513" s="2"/>
      <c r="I513" s="2" t="s">
        <v>9</v>
      </c>
      <c r="J513" s="2" t="s">
        <v>9</v>
      </c>
      <c r="K513" s="2" t="s">
        <v>9</v>
      </c>
      <c r="L513" s="2"/>
      <c r="M513" s="2"/>
      <c r="N513" s="2"/>
      <c r="O513" s="2"/>
      <c r="P513" s="2"/>
      <c r="Q513" s="2"/>
      <c r="R513" s="1"/>
      <c r="S513" s="1" t="s">
        <v>7</v>
      </c>
      <c r="T513" s="1" t="s">
        <v>9</v>
      </c>
      <c r="U513" s="1" t="s">
        <v>7</v>
      </c>
      <c r="V513" s="1" t="s">
        <v>9</v>
      </c>
      <c r="W513" s="1"/>
      <c r="X513" s="1"/>
      <c r="Y513" s="1"/>
      <c r="Z513" s="1"/>
      <c r="AA513" s="1"/>
      <c r="AB513" s="1"/>
      <c r="AC513" s="1"/>
      <c r="AD513" s="1"/>
      <c r="AE513" s="1" t="s">
        <v>9</v>
      </c>
      <c r="AF513" s="1" t="s">
        <v>9</v>
      </c>
      <c r="AG513" s="1"/>
      <c r="AH513" s="1"/>
      <c r="AI513" s="1"/>
      <c r="AJ513" s="1"/>
      <c r="AK513" s="1"/>
      <c r="AL513" s="1"/>
      <c r="AM513" s="1"/>
      <c r="AN513" s="1"/>
      <c r="AO513" s="71"/>
      <c r="AP513" s="71"/>
      <c r="AR513" s="4" t="str">
        <f>IFERROR(VLOOKUP(Table3[[#This Row],[Station '#]], $AU$3:$AV$147,2,FALSE),"")</f>
        <v/>
      </c>
    </row>
    <row r="514" spans="1:44" ht="12" hidden="1" customHeight="1" x14ac:dyDescent="0.3">
      <c r="A514" s="70" t="s">
        <v>339</v>
      </c>
      <c r="B514" s="2" t="s">
        <v>340</v>
      </c>
      <c r="C514" s="1">
        <v>390</v>
      </c>
      <c r="D514" s="2"/>
      <c r="E514" s="2"/>
      <c r="F514" s="2"/>
      <c r="G514" s="2"/>
      <c r="H514" s="2"/>
      <c r="I514" s="2">
        <v>6900</v>
      </c>
      <c r="J514" s="2">
        <v>7000</v>
      </c>
      <c r="K514" s="2">
        <v>7900</v>
      </c>
      <c r="L514" s="2">
        <v>9800</v>
      </c>
      <c r="M514" s="2">
        <v>8500</v>
      </c>
      <c r="N514" s="2">
        <v>9700</v>
      </c>
      <c r="O514" s="2">
        <v>10100</v>
      </c>
      <c r="P514" s="2">
        <v>9800</v>
      </c>
      <c r="Q514" s="2">
        <v>9900</v>
      </c>
      <c r="R514" s="1">
        <v>9800</v>
      </c>
      <c r="S514" s="1">
        <v>9700</v>
      </c>
      <c r="T514" s="1">
        <v>9600</v>
      </c>
      <c r="U514" s="1">
        <v>9800</v>
      </c>
      <c r="V514" s="1">
        <v>10200</v>
      </c>
      <c r="W514" s="1">
        <v>11600</v>
      </c>
      <c r="X514" s="1">
        <v>11400</v>
      </c>
      <c r="Y514" s="1">
        <v>10100</v>
      </c>
      <c r="Z514" s="1">
        <v>9500</v>
      </c>
      <c r="AA514" s="1">
        <v>9100</v>
      </c>
      <c r="AB514" s="1">
        <v>9500</v>
      </c>
      <c r="AC514" s="1">
        <v>10900</v>
      </c>
      <c r="AD514" s="1"/>
      <c r="AE514" s="1" t="s">
        <v>9</v>
      </c>
      <c r="AF514" s="1" t="s">
        <v>9</v>
      </c>
      <c r="AG514" s="1"/>
      <c r="AH514" s="1"/>
      <c r="AI514" s="1"/>
      <c r="AJ514" s="1"/>
      <c r="AK514" s="1"/>
      <c r="AL514" s="1"/>
      <c r="AM514" s="1"/>
      <c r="AN514" s="1"/>
      <c r="AO514" s="71"/>
      <c r="AP514" s="71"/>
      <c r="AR514" s="4" t="str">
        <f>IFERROR(VLOOKUP(Table3[[#This Row],[Station '#]], $AU$3:$AV$147,2,FALSE),"")</f>
        <v/>
      </c>
    </row>
    <row r="515" spans="1:44" ht="16.5" hidden="1" customHeight="1" x14ac:dyDescent="0.3">
      <c r="A515" s="70"/>
      <c r="B515" s="2"/>
      <c r="C515" s="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1"/>
      <c r="S515" s="1"/>
      <c r="T515" s="1"/>
      <c r="U515" s="1"/>
      <c r="V515" s="1"/>
      <c r="W515" s="1"/>
      <c r="X515" s="1"/>
      <c r="Y515" s="1"/>
      <c r="Z515" s="1"/>
      <c r="AA515" s="1"/>
      <c r="AB515" s="1"/>
      <c r="AC515" s="1"/>
      <c r="AD515" s="1"/>
      <c r="AE515" s="1" t="s">
        <v>9</v>
      </c>
      <c r="AF515" s="1" t="s">
        <v>9</v>
      </c>
      <c r="AG515" s="1"/>
      <c r="AH515" s="1"/>
      <c r="AI515" s="1"/>
      <c r="AJ515" s="1"/>
      <c r="AK515" s="1"/>
      <c r="AL515" s="1"/>
      <c r="AM515" s="1"/>
      <c r="AN515" s="1"/>
      <c r="AO515" s="71"/>
      <c r="AP515" s="71"/>
      <c r="AR515" s="4" t="str">
        <f>IFERROR(VLOOKUP(Table3[[#This Row],[Station '#]], $AU$3:$AV$147,2,FALSE),"")</f>
        <v/>
      </c>
    </row>
    <row r="516" spans="1:44" ht="16.5" hidden="1" customHeight="1" x14ac:dyDescent="0.3">
      <c r="A516" s="70" t="s">
        <v>341</v>
      </c>
      <c r="B516" s="2" t="s">
        <v>145</v>
      </c>
      <c r="C516" s="1">
        <v>623</v>
      </c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1"/>
      <c r="S516" s="1">
        <v>7400</v>
      </c>
      <c r="T516" s="1">
        <v>8100</v>
      </c>
      <c r="U516" s="1">
        <v>8100</v>
      </c>
      <c r="V516" s="1">
        <v>8200</v>
      </c>
      <c r="W516" s="1">
        <v>10400</v>
      </c>
      <c r="X516" s="1">
        <v>8100</v>
      </c>
      <c r="Y516" s="1">
        <v>7800</v>
      </c>
      <c r="Z516" s="1">
        <v>7400</v>
      </c>
      <c r="AA516" s="1">
        <v>6700</v>
      </c>
      <c r="AB516" s="1">
        <v>7200</v>
      </c>
      <c r="AC516" s="1"/>
      <c r="AD516" s="1"/>
      <c r="AE516" s="1" t="s">
        <v>9</v>
      </c>
      <c r="AF516" s="1" t="s">
        <v>9</v>
      </c>
      <c r="AG516" s="1"/>
      <c r="AH516" s="1"/>
      <c r="AI516" s="1"/>
      <c r="AJ516" s="1"/>
      <c r="AK516" s="1"/>
      <c r="AL516" s="1"/>
      <c r="AM516" s="1"/>
      <c r="AN516" s="1"/>
      <c r="AO516" s="71"/>
      <c r="AP516" s="71"/>
      <c r="AR516" s="4" t="str">
        <f>IFERROR(VLOOKUP(Table3[[#This Row],[Station '#]], $AU$3:$AV$147,2,FALSE),"")</f>
        <v/>
      </c>
    </row>
    <row r="517" spans="1:44" ht="16.5" hidden="1" customHeight="1" x14ac:dyDescent="0.3">
      <c r="A517" s="70" t="s">
        <v>341</v>
      </c>
      <c r="B517" s="2" t="s">
        <v>240</v>
      </c>
      <c r="C517" s="1">
        <v>622</v>
      </c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1"/>
      <c r="S517" s="1"/>
      <c r="T517" s="1"/>
      <c r="U517" s="1"/>
      <c r="V517" s="1">
        <v>4600</v>
      </c>
      <c r="W517" s="1">
        <v>7000</v>
      </c>
      <c r="X517" s="1">
        <v>5100</v>
      </c>
      <c r="Y517" s="1">
        <v>4700</v>
      </c>
      <c r="Z517" s="1">
        <v>4900</v>
      </c>
      <c r="AA517" s="1">
        <v>5200</v>
      </c>
      <c r="AB517" s="1">
        <v>4800</v>
      </c>
      <c r="AC517" s="1"/>
      <c r="AD517" s="1"/>
      <c r="AE517" s="1" t="s">
        <v>9</v>
      </c>
      <c r="AF517" s="1" t="s">
        <v>9</v>
      </c>
      <c r="AG517" s="1"/>
      <c r="AH517" s="1"/>
      <c r="AI517" s="1"/>
      <c r="AJ517" s="1"/>
      <c r="AK517" s="1"/>
      <c r="AL517" s="1"/>
      <c r="AM517" s="1"/>
      <c r="AN517" s="1"/>
      <c r="AO517" s="71"/>
      <c r="AP517" s="71"/>
      <c r="AR517" s="4" t="str">
        <f>IFERROR(VLOOKUP(Table3[[#This Row],[Station '#]], $AU$3:$AV$147,2,FALSE),"")</f>
        <v/>
      </c>
    </row>
    <row r="518" spans="1:44" ht="16.5" hidden="1" customHeight="1" x14ac:dyDescent="0.3">
      <c r="A518" s="70"/>
      <c r="B518" s="2"/>
      <c r="C518" s="1"/>
      <c r="D518" s="2"/>
      <c r="E518" s="2"/>
      <c r="F518" s="2"/>
      <c r="G518" s="2"/>
      <c r="H518" s="2"/>
      <c r="I518" s="2" t="s">
        <v>9</v>
      </c>
      <c r="J518" s="2" t="s">
        <v>9</v>
      </c>
      <c r="K518" s="2" t="s">
        <v>9</v>
      </c>
      <c r="L518" s="2"/>
      <c r="M518" s="2"/>
      <c r="N518" s="2"/>
      <c r="O518" s="2"/>
      <c r="P518" s="2"/>
      <c r="Q518" s="2"/>
      <c r="R518" s="1"/>
      <c r="S518" s="1" t="s">
        <v>7</v>
      </c>
      <c r="T518" s="1" t="s">
        <v>9</v>
      </c>
      <c r="U518" s="1" t="s">
        <v>7</v>
      </c>
      <c r="V518" s="1" t="s">
        <v>9</v>
      </c>
      <c r="W518" s="1"/>
      <c r="X518" s="1"/>
      <c r="Y518" s="1"/>
      <c r="Z518" s="1"/>
      <c r="AA518" s="1"/>
      <c r="AB518" s="1"/>
      <c r="AC518" s="1"/>
      <c r="AD518" s="1"/>
      <c r="AE518" s="1" t="s">
        <v>9</v>
      </c>
      <c r="AF518" s="1" t="s">
        <v>9</v>
      </c>
      <c r="AG518" s="1"/>
      <c r="AH518" s="1"/>
      <c r="AI518" s="1"/>
      <c r="AJ518" s="1"/>
      <c r="AK518" s="1"/>
      <c r="AL518" s="1"/>
      <c r="AM518" s="1"/>
      <c r="AN518" s="1"/>
      <c r="AO518" s="71"/>
      <c r="AP518" s="71"/>
      <c r="AR518" s="4" t="str">
        <f>IFERROR(VLOOKUP(Table3[[#This Row],[Station '#]], $AU$3:$AV$147,2,FALSE),"")</f>
        <v/>
      </c>
    </row>
    <row r="519" spans="1:44" ht="16.5" hidden="1" customHeight="1" x14ac:dyDescent="0.3">
      <c r="A519" s="70" t="s">
        <v>342</v>
      </c>
      <c r="B519" s="2" t="s">
        <v>221</v>
      </c>
      <c r="C519" s="1">
        <v>391</v>
      </c>
      <c r="D519" s="2">
        <v>4100</v>
      </c>
      <c r="E519" s="2">
        <v>4600</v>
      </c>
      <c r="F519" s="2">
        <v>6000</v>
      </c>
      <c r="G519" s="2">
        <v>6100</v>
      </c>
      <c r="H519" s="2">
        <v>7100</v>
      </c>
      <c r="I519" s="2">
        <v>5800</v>
      </c>
      <c r="J519" s="2">
        <v>5800</v>
      </c>
      <c r="K519" s="2">
        <v>6100</v>
      </c>
      <c r="L519" s="2">
        <v>6800</v>
      </c>
      <c r="M519" s="2">
        <v>6300</v>
      </c>
      <c r="N519" s="2">
        <v>6800</v>
      </c>
      <c r="O519" s="2">
        <v>6900</v>
      </c>
      <c r="P519" s="2">
        <v>7100</v>
      </c>
      <c r="Q519" s="2">
        <v>7200</v>
      </c>
      <c r="R519" s="1">
        <v>7200</v>
      </c>
      <c r="S519" s="1">
        <v>6600</v>
      </c>
      <c r="T519" s="1">
        <v>8600</v>
      </c>
      <c r="U519" s="1">
        <v>8500</v>
      </c>
      <c r="V519" s="1">
        <v>9500</v>
      </c>
      <c r="W519" s="1">
        <v>10100</v>
      </c>
      <c r="X519" s="1">
        <v>11100</v>
      </c>
      <c r="Y519" s="1">
        <v>12200</v>
      </c>
      <c r="Z519" s="1">
        <v>9900</v>
      </c>
      <c r="AA519" s="1">
        <v>7500</v>
      </c>
      <c r="AB519" s="1">
        <v>7700</v>
      </c>
      <c r="AC519" s="1"/>
      <c r="AD519" s="1"/>
      <c r="AE519" s="1" t="s">
        <v>9</v>
      </c>
      <c r="AF519" s="1" t="s">
        <v>9</v>
      </c>
      <c r="AG519" s="1"/>
      <c r="AH519" s="1"/>
      <c r="AI519" s="1"/>
      <c r="AJ519" s="1"/>
      <c r="AK519" s="1"/>
      <c r="AL519" s="1"/>
      <c r="AM519" s="1"/>
      <c r="AN519" s="1"/>
      <c r="AO519" s="71"/>
      <c r="AP519" s="71"/>
      <c r="AR519" s="4" t="str">
        <f>IFERROR(VLOOKUP(Table3[[#This Row],[Station '#]], $AU$3:$AV$147,2,FALSE),"")</f>
        <v/>
      </c>
    </row>
    <row r="520" spans="1:44" ht="16.5" hidden="1" customHeight="1" x14ac:dyDescent="0.3">
      <c r="A520" s="70" t="s">
        <v>342</v>
      </c>
      <c r="B520" s="2" t="s">
        <v>343</v>
      </c>
      <c r="C520" s="1">
        <v>392</v>
      </c>
      <c r="D520" s="2"/>
      <c r="E520" s="2">
        <v>4200</v>
      </c>
      <c r="F520" s="2">
        <v>4300</v>
      </c>
      <c r="G520" s="2"/>
      <c r="H520" s="2"/>
      <c r="I520" s="2">
        <v>3800</v>
      </c>
      <c r="J520" s="2">
        <v>3100</v>
      </c>
      <c r="K520" s="2">
        <v>3300</v>
      </c>
      <c r="L520" s="2">
        <v>3500</v>
      </c>
      <c r="M520" s="2">
        <v>3700</v>
      </c>
      <c r="N520" s="2">
        <v>3600</v>
      </c>
      <c r="O520" s="2">
        <v>3500</v>
      </c>
      <c r="P520" s="2">
        <v>3300</v>
      </c>
      <c r="Q520" s="2">
        <v>4000</v>
      </c>
      <c r="R520" s="1">
        <v>4100</v>
      </c>
      <c r="S520" s="1">
        <v>4300</v>
      </c>
      <c r="T520" s="1">
        <v>4500</v>
      </c>
      <c r="U520" s="1">
        <v>5300</v>
      </c>
      <c r="V520" s="1">
        <v>5800</v>
      </c>
      <c r="W520" s="1">
        <v>7200</v>
      </c>
      <c r="X520" s="1">
        <v>7900</v>
      </c>
      <c r="Y520" s="1">
        <v>9000</v>
      </c>
      <c r="Z520" s="1">
        <v>6900</v>
      </c>
      <c r="AA520" s="1">
        <v>5200</v>
      </c>
      <c r="AB520" s="1">
        <v>4600</v>
      </c>
      <c r="AC520" s="1"/>
      <c r="AD520" s="1"/>
      <c r="AE520" s="1" t="s">
        <v>9</v>
      </c>
      <c r="AF520" s="1" t="s">
        <v>9</v>
      </c>
      <c r="AG520" s="1"/>
      <c r="AH520" s="1"/>
      <c r="AI520" s="1"/>
      <c r="AJ520" s="1"/>
      <c r="AK520" s="1"/>
      <c r="AL520" s="1"/>
      <c r="AM520" s="1"/>
      <c r="AN520" s="1"/>
      <c r="AO520" s="71"/>
      <c r="AP520" s="71"/>
      <c r="AR520" s="4" t="str">
        <f>IFERROR(VLOOKUP(Table3[[#This Row],[Station '#]], $AU$3:$AV$147,2,FALSE),"")</f>
        <v/>
      </c>
    </row>
    <row r="521" spans="1:44" hidden="1" x14ac:dyDescent="0.3">
      <c r="A521" s="70"/>
      <c r="B521" s="2"/>
      <c r="C521" s="1"/>
      <c r="D521" s="2"/>
      <c r="E521" s="2"/>
      <c r="F521" s="2"/>
      <c r="G521" s="2"/>
      <c r="H521" s="2"/>
      <c r="I521" s="2" t="s">
        <v>9</v>
      </c>
      <c r="J521" s="2" t="s">
        <v>9</v>
      </c>
      <c r="K521" s="2" t="s">
        <v>9</v>
      </c>
      <c r="L521" s="2"/>
      <c r="M521" s="2"/>
      <c r="N521" s="2"/>
      <c r="O521" s="2"/>
      <c r="P521" s="2"/>
      <c r="Q521" s="2"/>
      <c r="R521" s="1"/>
      <c r="S521" s="1" t="s">
        <v>7</v>
      </c>
      <c r="T521" s="1" t="s">
        <v>9</v>
      </c>
      <c r="U521" s="1" t="s">
        <v>7</v>
      </c>
      <c r="V521" s="1" t="s">
        <v>9</v>
      </c>
      <c r="W521" s="1"/>
      <c r="X521" s="1"/>
      <c r="Y521" s="1"/>
      <c r="Z521" s="1"/>
      <c r="AA521" s="1"/>
      <c r="AB521" s="1"/>
      <c r="AC521" s="1"/>
      <c r="AD521" s="1"/>
      <c r="AE521" s="1" t="s">
        <v>9</v>
      </c>
      <c r="AF521" s="1" t="s">
        <v>9</v>
      </c>
      <c r="AG521" s="1"/>
      <c r="AH521" s="1"/>
      <c r="AI521" s="1"/>
      <c r="AJ521" s="1"/>
      <c r="AK521" s="1"/>
      <c r="AL521" s="1"/>
      <c r="AM521" s="1"/>
      <c r="AN521" s="1"/>
      <c r="AO521" s="71"/>
      <c r="AP521" s="71"/>
      <c r="AR521" s="4" t="str">
        <f>IFERROR(VLOOKUP(Table3[[#This Row],[Station '#]], $AU$3:$AV$147,2,FALSE),"")</f>
        <v/>
      </c>
    </row>
    <row r="522" spans="1:44" x14ac:dyDescent="0.3">
      <c r="A522" s="70" t="s">
        <v>344</v>
      </c>
      <c r="B522" s="2" t="s">
        <v>259</v>
      </c>
      <c r="C522" s="1">
        <v>398</v>
      </c>
      <c r="D522" s="2"/>
      <c r="E522" s="2"/>
      <c r="F522" s="2"/>
      <c r="G522" s="2"/>
      <c r="H522" s="2"/>
      <c r="I522" s="2">
        <v>2800</v>
      </c>
      <c r="J522" s="2">
        <v>3000</v>
      </c>
      <c r="K522" s="2">
        <v>3000</v>
      </c>
      <c r="L522" s="2">
        <v>2200</v>
      </c>
      <c r="M522" s="2">
        <v>2500</v>
      </c>
      <c r="N522" s="2">
        <v>2200</v>
      </c>
      <c r="O522" s="2">
        <v>2100</v>
      </c>
      <c r="P522" s="2">
        <v>2200</v>
      </c>
      <c r="Q522" s="2">
        <v>2400</v>
      </c>
      <c r="R522" s="1">
        <v>2400</v>
      </c>
      <c r="S522" s="1">
        <v>2400</v>
      </c>
      <c r="T522" s="1">
        <v>2300</v>
      </c>
      <c r="U522" s="1">
        <v>2500</v>
      </c>
      <c r="V522" s="1">
        <v>2600</v>
      </c>
      <c r="W522" s="1">
        <v>2600</v>
      </c>
      <c r="X522" s="1">
        <v>2900</v>
      </c>
      <c r="Y522" s="1">
        <v>3700</v>
      </c>
      <c r="Z522" s="1">
        <v>4300</v>
      </c>
      <c r="AA522" s="1">
        <v>4100</v>
      </c>
      <c r="AB522" s="1">
        <v>3000</v>
      </c>
      <c r="AC522" s="1">
        <v>3300</v>
      </c>
      <c r="AD522" s="1">
        <v>3700</v>
      </c>
      <c r="AE522" s="1" t="s">
        <v>9</v>
      </c>
      <c r="AF522" s="1">
        <v>3400</v>
      </c>
      <c r="AG522" s="1"/>
      <c r="AH522" s="1">
        <v>2600</v>
      </c>
      <c r="AI522" s="1"/>
      <c r="AJ522" s="1">
        <v>3900</v>
      </c>
      <c r="AK522" s="1"/>
      <c r="AL522" s="1">
        <v>4300</v>
      </c>
      <c r="AM522" s="1"/>
      <c r="AN522" s="1"/>
      <c r="AO522" s="71"/>
      <c r="AP522" s="71"/>
      <c r="AR522" s="4" t="str">
        <f>IFERROR(VLOOKUP(Table3[[#This Row],[Station '#]], $AU$3:$AV$147,2,FALSE),"")</f>
        <v/>
      </c>
    </row>
    <row r="523" spans="1:44" x14ac:dyDescent="0.3">
      <c r="A523" s="70"/>
      <c r="B523" s="2"/>
      <c r="C523" s="1"/>
      <c r="D523" s="2"/>
      <c r="E523" s="2"/>
      <c r="F523" s="2"/>
      <c r="G523" s="2"/>
      <c r="H523" s="2"/>
      <c r="I523" s="2" t="s">
        <v>9</v>
      </c>
      <c r="J523" s="2" t="s">
        <v>9</v>
      </c>
      <c r="K523" s="2" t="s">
        <v>9</v>
      </c>
      <c r="L523" s="2"/>
      <c r="M523" s="2"/>
      <c r="N523" s="2"/>
      <c r="O523" s="2"/>
      <c r="P523" s="2"/>
      <c r="Q523" s="2"/>
      <c r="R523" s="1"/>
      <c r="S523" s="1" t="s">
        <v>7</v>
      </c>
      <c r="T523" s="1" t="s">
        <v>9</v>
      </c>
      <c r="U523" s="1" t="s">
        <v>7</v>
      </c>
      <c r="V523" s="1" t="s">
        <v>9</v>
      </c>
      <c r="W523" s="1"/>
      <c r="X523" s="1"/>
      <c r="Y523" s="1"/>
      <c r="Z523" s="1"/>
      <c r="AA523" s="1"/>
      <c r="AB523" s="1"/>
      <c r="AC523" s="1"/>
      <c r="AD523" s="1"/>
      <c r="AE523" s="1" t="s">
        <v>9</v>
      </c>
      <c r="AF523" s="1" t="s">
        <v>9</v>
      </c>
      <c r="AG523" s="1"/>
      <c r="AH523" s="1"/>
      <c r="AI523" s="1"/>
      <c r="AJ523" s="1"/>
      <c r="AK523" s="1"/>
      <c r="AL523" s="1"/>
      <c r="AM523" s="1"/>
      <c r="AN523" s="1"/>
      <c r="AO523" s="71"/>
      <c r="AP523" s="71"/>
      <c r="AR523" s="4" t="str">
        <f>IFERROR(VLOOKUP(Table3[[#This Row],[Station '#]], $AU$3:$AV$147,2,FALSE),"")</f>
        <v/>
      </c>
    </row>
    <row r="524" spans="1:44" x14ac:dyDescent="0.3">
      <c r="A524" s="70" t="s">
        <v>345</v>
      </c>
      <c r="B524" s="2" t="s">
        <v>346</v>
      </c>
      <c r="C524" s="72">
        <v>27</v>
      </c>
      <c r="D524" s="2"/>
      <c r="E524" s="2"/>
      <c r="F524" s="2"/>
      <c r="G524" s="2"/>
      <c r="H524" s="2"/>
      <c r="I524" s="2">
        <v>4100</v>
      </c>
      <c r="J524" s="2">
        <v>3800</v>
      </c>
      <c r="K524" s="2">
        <v>3500</v>
      </c>
      <c r="L524" s="2">
        <v>3700</v>
      </c>
      <c r="M524" s="2">
        <v>3800</v>
      </c>
      <c r="N524" s="2">
        <v>4100</v>
      </c>
      <c r="O524" s="2">
        <v>4200</v>
      </c>
      <c r="P524" s="2">
        <v>4300</v>
      </c>
      <c r="Q524" s="2">
        <v>4400</v>
      </c>
      <c r="R524" s="1">
        <v>4600</v>
      </c>
      <c r="S524" s="1">
        <v>4400</v>
      </c>
      <c r="T524" s="1">
        <v>4500</v>
      </c>
      <c r="U524" s="1">
        <v>4800</v>
      </c>
      <c r="V524" s="1">
        <v>4700</v>
      </c>
      <c r="W524" s="1">
        <v>5700</v>
      </c>
      <c r="X524" s="1">
        <v>4100</v>
      </c>
      <c r="Y524" s="1">
        <v>4600</v>
      </c>
      <c r="Z524" s="1">
        <v>4500</v>
      </c>
      <c r="AA524" s="1">
        <v>4100</v>
      </c>
      <c r="AB524" s="1">
        <v>4200</v>
      </c>
      <c r="AC524" s="1">
        <v>4000</v>
      </c>
      <c r="AD524" s="1">
        <v>4000</v>
      </c>
      <c r="AE524" s="1">
        <v>4000</v>
      </c>
      <c r="AF524" s="1">
        <v>4000</v>
      </c>
      <c r="AG524" s="1">
        <v>4200</v>
      </c>
      <c r="AH524" s="1">
        <v>4400</v>
      </c>
      <c r="AI524" s="1">
        <v>4500</v>
      </c>
      <c r="AJ524" s="1">
        <v>4600</v>
      </c>
      <c r="AK524" s="1">
        <f>VLOOKUP(C524,[1]DataDownloadReport_02082019!$A$2:$E$123,5,FALSE)</f>
        <v>4600</v>
      </c>
      <c r="AL524" s="1">
        <v>4600</v>
      </c>
      <c r="AM524" s="1">
        <v>4500</v>
      </c>
      <c r="AN524" s="1">
        <v>4400</v>
      </c>
      <c r="AO524" s="71">
        <v>5000</v>
      </c>
      <c r="AP524" s="71"/>
      <c r="AR524" s="4">
        <f>IFERROR(VLOOKUP(Table3[[#This Row],[Station '#]], $AU$3:$AV$147,2,FALSE),"")</f>
        <v>5000</v>
      </c>
    </row>
    <row r="525" spans="1:44" ht="16.5" customHeight="1" x14ac:dyDescent="0.3">
      <c r="A525" s="70" t="s">
        <v>345</v>
      </c>
      <c r="B525" s="2" t="s">
        <v>29</v>
      </c>
      <c r="C525" s="1">
        <v>400</v>
      </c>
      <c r="D525" s="2">
        <v>5300</v>
      </c>
      <c r="E525" s="2">
        <v>5600</v>
      </c>
      <c r="F525" s="2">
        <v>7300</v>
      </c>
      <c r="G525" s="2">
        <v>7600</v>
      </c>
      <c r="H525" s="2">
        <v>7700</v>
      </c>
      <c r="I525" s="2">
        <v>8400</v>
      </c>
      <c r="J525" s="2">
        <v>7500</v>
      </c>
      <c r="K525" s="2">
        <v>7900</v>
      </c>
      <c r="L525" s="2">
        <v>9800</v>
      </c>
      <c r="M525" s="2">
        <v>8300</v>
      </c>
      <c r="N525" s="2">
        <v>8700</v>
      </c>
      <c r="O525" s="2">
        <v>8700</v>
      </c>
      <c r="P525" s="2">
        <v>9400</v>
      </c>
      <c r="Q525" s="2">
        <v>9500</v>
      </c>
      <c r="R525" s="1">
        <v>9100</v>
      </c>
      <c r="S525" s="1">
        <v>8600</v>
      </c>
      <c r="T525" s="1">
        <v>9000</v>
      </c>
      <c r="U525" s="1">
        <v>9400</v>
      </c>
      <c r="V525" s="1">
        <v>9400</v>
      </c>
      <c r="W525" s="1">
        <v>9900</v>
      </c>
      <c r="X525" s="1">
        <v>9800</v>
      </c>
      <c r="Y525" s="1">
        <v>9900</v>
      </c>
      <c r="Z525" s="1">
        <v>10200</v>
      </c>
      <c r="AA525" s="1">
        <v>9300</v>
      </c>
      <c r="AB525" s="1">
        <v>8800</v>
      </c>
      <c r="AC525" s="1"/>
      <c r="AD525" s="1"/>
      <c r="AE525" s="1" t="s">
        <v>9</v>
      </c>
      <c r="AF525" s="1" t="s">
        <v>9</v>
      </c>
      <c r="AG525" s="1"/>
      <c r="AH525" s="1"/>
      <c r="AI525" s="1"/>
      <c r="AJ525" s="1"/>
      <c r="AK525" s="1"/>
      <c r="AL525" s="1"/>
      <c r="AM525" s="1"/>
      <c r="AN525" s="1"/>
      <c r="AO525" s="71">
        <v>9400</v>
      </c>
      <c r="AP525" s="71"/>
      <c r="AR525" s="4">
        <f>IFERROR(VLOOKUP(Table3[[#This Row],[Station '#]], $AU$3:$AV$147,2,FALSE),"")</f>
        <v>9400</v>
      </c>
    </row>
    <row r="526" spans="1:44" x14ac:dyDescent="0.3">
      <c r="A526" s="70" t="s">
        <v>345</v>
      </c>
      <c r="B526" s="2" t="s">
        <v>347</v>
      </c>
      <c r="C526" s="1">
        <v>399</v>
      </c>
      <c r="D526" s="2">
        <v>5400</v>
      </c>
      <c r="E526" s="2">
        <v>5500</v>
      </c>
      <c r="F526" s="2">
        <v>6800</v>
      </c>
      <c r="G526" s="2">
        <v>6600</v>
      </c>
      <c r="H526" s="2">
        <v>6700</v>
      </c>
      <c r="I526" s="2">
        <v>6300</v>
      </c>
      <c r="J526" s="2">
        <v>6000</v>
      </c>
      <c r="K526" s="2">
        <v>6600</v>
      </c>
      <c r="L526" s="2">
        <v>7600</v>
      </c>
      <c r="M526" s="2">
        <v>8000</v>
      </c>
      <c r="N526" s="2">
        <v>8000</v>
      </c>
      <c r="O526" s="2">
        <v>8100</v>
      </c>
      <c r="P526" s="2">
        <v>8600</v>
      </c>
      <c r="Q526" s="2">
        <v>8700</v>
      </c>
      <c r="R526" s="1">
        <v>8400</v>
      </c>
      <c r="S526" s="1">
        <v>7800</v>
      </c>
      <c r="T526" s="1">
        <v>7800</v>
      </c>
      <c r="U526" s="1">
        <v>9200</v>
      </c>
      <c r="V526" s="1">
        <v>8900</v>
      </c>
      <c r="W526" s="1">
        <v>9000</v>
      </c>
      <c r="X526" s="1">
        <v>9100</v>
      </c>
      <c r="Y526" s="1">
        <v>9000</v>
      </c>
      <c r="Z526" s="1">
        <v>8800</v>
      </c>
      <c r="AA526" s="1">
        <v>8400</v>
      </c>
      <c r="AB526" s="1">
        <v>7500</v>
      </c>
      <c r="AC526" s="1">
        <v>7400</v>
      </c>
      <c r="AD526" s="1">
        <v>7700</v>
      </c>
      <c r="AE526" s="1">
        <v>7700</v>
      </c>
      <c r="AF526" s="1">
        <v>8000</v>
      </c>
      <c r="AG526" s="1">
        <v>8100</v>
      </c>
      <c r="AH526" s="1">
        <v>8700</v>
      </c>
      <c r="AI526" s="1">
        <v>8400</v>
      </c>
      <c r="AJ526" s="1">
        <v>9300</v>
      </c>
      <c r="AK526" s="1">
        <f>VLOOKUP(C526,[1]DataDownloadReport_02082019!$A$2:$E$123,5,FALSE)</f>
        <v>9400</v>
      </c>
      <c r="AL526" s="1">
        <v>8600</v>
      </c>
      <c r="AM526" s="1">
        <v>10900</v>
      </c>
      <c r="AN526" s="1"/>
      <c r="AO526" s="71"/>
      <c r="AP526" s="71"/>
      <c r="AR526" s="4" t="str">
        <f>IFERROR(VLOOKUP(Table3[[#This Row],[Station '#]], $AU$3:$AV$147,2,FALSE),"")</f>
        <v/>
      </c>
    </row>
    <row r="527" spans="1:44" ht="16.5" hidden="1" customHeight="1" x14ac:dyDescent="0.3">
      <c r="A527" s="70" t="s">
        <v>345</v>
      </c>
      <c r="B527" s="2" t="s">
        <v>348</v>
      </c>
      <c r="C527" s="1">
        <v>401</v>
      </c>
      <c r="D527" s="2"/>
      <c r="E527" s="2"/>
      <c r="F527" s="2"/>
      <c r="G527" s="2"/>
      <c r="H527" s="2"/>
      <c r="I527" s="2">
        <v>3200</v>
      </c>
      <c r="J527" s="2">
        <v>2900</v>
      </c>
      <c r="K527" s="2">
        <v>3200</v>
      </c>
      <c r="L527" s="2">
        <v>3300</v>
      </c>
      <c r="M527" s="2">
        <v>3200</v>
      </c>
      <c r="N527" s="2">
        <v>3400</v>
      </c>
      <c r="O527" s="2">
        <v>3400</v>
      </c>
      <c r="P527" s="2">
        <v>3600</v>
      </c>
      <c r="Q527" s="2">
        <v>3500</v>
      </c>
      <c r="R527" s="1">
        <v>3300</v>
      </c>
      <c r="S527" s="1">
        <v>3300</v>
      </c>
      <c r="T527" s="1">
        <v>3400</v>
      </c>
      <c r="U527" s="1">
        <v>3600</v>
      </c>
      <c r="V527" s="1">
        <v>3200</v>
      </c>
      <c r="W527" s="1">
        <v>3600</v>
      </c>
      <c r="X527" s="1">
        <v>3700</v>
      </c>
      <c r="Y527" s="1">
        <v>3400</v>
      </c>
      <c r="Z527" s="1">
        <v>3300</v>
      </c>
      <c r="AA527" s="1">
        <v>2900</v>
      </c>
      <c r="AB527" s="1">
        <v>2700</v>
      </c>
      <c r="AC527" s="1"/>
      <c r="AD527" s="1"/>
      <c r="AE527" s="1" t="s">
        <v>9</v>
      </c>
      <c r="AF527" s="1" t="s">
        <v>9</v>
      </c>
      <c r="AG527" s="1"/>
      <c r="AH527" s="1"/>
      <c r="AI527" s="1"/>
      <c r="AJ527" s="1"/>
      <c r="AK527" s="1"/>
      <c r="AL527" s="1"/>
      <c r="AM527" s="1" t="e">
        <v>#N/A</v>
      </c>
      <c r="AN527" s="1"/>
      <c r="AO527" s="71"/>
      <c r="AP527" s="71"/>
      <c r="AR527" s="4" t="str">
        <f>IFERROR(VLOOKUP(Table3[[#This Row],[Station '#]], $AU$3:$AV$147,2,FALSE),"")</f>
        <v/>
      </c>
    </row>
    <row r="528" spans="1:44" x14ac:dyDescent="0.3">
      <c r="A528" s="70"/>
      <c r="B528" s="2"/>
      <c r="C528" s="1"/>
      <c r="D528" s="2"/>
      <c r="E528" s="2"/>
      <c r="F528" s="2"/>
      <c r="G528" s="2"/>
      <c r="H528" s="2"/>
      <c r="I528" s="2" t="s">
        <v>9</v>
      </c>
      <c r="J528" s="2" t="s">
        <v>9</v>
      </c>
      <c r="K528" s="2" t="s">
        <v>9</v>
      </c>
      <c r="L528" s="2"/>
      <c r="M528" s="2"/>
      <c r="N528" s="2"/>
      <c r="O528" s="2"/>
      <c r="P528" s="2"/>
      <c r="Q528" s="2"/>
      <c r="R528" s="1"/>
      <c r="S528" s="1" t="s">
        <v>7</v>
      </c>
      <c r="T528" s="1" t="s">
        <v>9</v>
      </c>
      <c r="U528" s="1" t="s">
        <v>7</v>
      </c>
      <c r="V528" s="1" t="s">
        <v>9</v>
      </c>
      <c r="W528" s="1"/>
      <c r="X528" s="1"/>
      <c r="Y528" s="1"/>
      <c r="Z528" s="1"/>
      <c r="AA528" s="1"/>
      <c r="AB528" s="1"/>
      <c r="AC528" s="1"/>
      <c r="AD528" s="1"/>
      <c r="AE528" s="1" t="s">
        <v>9</v>
      </c>
      <c r="AF528" s="1" t="s">
        <v>9</v>
      </c>
      <c r="AG528" s="1"/>
      <c r="AH528" s="1"/>
      <c r="AI528" s="1"/>
      <c r="AJ528" s="1"/>
      <c r="AK528" s="1"/>
      <c r="AL528" s="1"/>
      <c r="AM528" s="1"/>
      <c r="AN528" s="1"/>
      <c r="AO528" s="71"/>
      <c r="AP528" s="71"/>
      <c r="AR528" s="4" t="str">
        <f>IFERROR(VLOOKUP(Table3[[#This Row],[Station '#]], $AU$3:$AV$147,2,FALSE),"")</f>
        <v/>
      </c>
    </row>
    <row r="529" spans="1:44" ht="15.75" customHeight="1" x14ac:dyDescent="0.3">
      <c r="A529" s="70" t="s">
        <v>349</v>
      </c>
      <c r="B529" s="2" t="s">
        <v>350</v>
      </c>
      <c r="C529" s="72">
        <v>36</v>
      </c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>
        <v>17800</v>
      </c>
      <c r="O529" s="2">
        <v>18400</v>
      </c>
      <c r="P529" s="2">
        <v>18300</v>
      </c>
      <c r="Q529" s="2">
        <v>19100</v>
      </c>
      <c r="R529" s="1">
        <v>19800</v>
      </c>
      <c r="S529" s="1">
        <v>19200</v>
      </c>
      <c r="T529" s="1">
        <v>19300</v>
      </c>
      <c r="U529" s="1">
        <v>18900</v>
      </c>
      <c r="V529" s="1">
        <v>17900</v>
      </c>
      <c r="W529" s="1">
        <v>15300</v>
      </c>
      <c r="X529" s="1">
        <v>18200</v>
      </c>
      <c r="Y529" s="1">
        <v>17300</v>
      </c>
      <c r="Z529" s="1">
        <v>16500</v>
      </c>
      <c r="AA529" s="1">
        <v>17900</v>
      </c>
      <c r="AB529" s="1">
        <v>18200</v>
      </c>
      <c r="AC529" s="1">
        <v>18200</v>
      </c>
      <c r="AD529" s="1">
        <v>18000</v>
      </c>
      <c r="AE529" s="1">
        <v>18300</v>
      </c>
      <c r="AF529" s="1">
        <v>18900</v>
      </c>
      <c r="AG529" s="1">
        <v>19700</v>
      </c>
      <c r="AH529" s="1">
        <v>20800</v>
      </c>
      <c r="AI529" s="1">
        <v>21200</v>
      </c>
      <c r="AJ529" s="1">
        <v>21600</v>
      </c>
      <c r="AK529" s="1">
        <v>21800</v>
      </c>
      <c r="AL529" s="1"/>
      <c r="AM529" s="1"/>
      <c r="AN529" s="1"/>
      <c r="AO529" s="71">
        <v>18900</v>
      </c>
      <c r="AP529" s="71"/>
      <c r="AR529" s="4">
        <f>IFERROR(VLOOKUP(Table3[[#This Row],[Station '#]], $AU$3:$AV$147,2,FALSE),"")</f>
        <v>18900</v>
      </c>
    </row>
    <row r="530" spans="1:44" ht="16.5" hidden="1" customHeight="1" x14ac:dyDescent="0.3">
      <c r="A530" s="70" t="s">
        <v>349</v>
      </c>
      <c r="B530" s="2" t="s">
        <v>200</v>
      </c>
      <c r="C530" s="1">
        <v>402</v>
      </c>
      <c r="D530" s="2">
        <v>11500</v>
      </c>
      <c r="E530" s="2">
        <v>12900</v>
      </c>
      <c r="F530" s="2">
        <v>14600</v>
      </c>
      <c r="G530" s="2">
        <v>19500</v>
      </c>
      <c r="H530" s="2">
        <v>20500</v>
      </c>
      <c r="I530" s="2">
        <v>19100</v>
      </c>
      <c r="J530" s="2">
        <v>17800</v>
      </c>
      <c r="K530" s="2">
        <v>19300</v>
      </c>
      <c r="L530" s="2">
        <v>19800</v>
      </c>
      <c r="M530" s="2">
        <v>18100</v>
      </c>
      <c r="N530" s="2">
        <v>19200</v>
      </c>
      <c r="O530" s="2">
        <v>20000</v>
      </c>
      <c r="P530" s="2">
        <v>20400</v>
      </c>
      <c r="Q530" s="2">
        <v>20100</v>
      </c>
      <c r="R530" s="1">
        <v>21300</v>
      </c>
      <c r="S530" s="1">
        <v>21300</v>
      </c>
      <c r="T530" s="1">
        <v>21300</v>
      </c>
      <c r="U530" s="1">
        <v>20700</v>
      </c>
      <c r="V530" s="1">
        <v>21200</v>
      </c>
      <c r="W530" s="1">
        <v>20800</v>
      </c>
      <c r="X530" s="1">
        <v>19600</v>
      </c>
      <c r="Y530" s="1"/>
      <c r="Z530" s="1"/>
      <c r="AA530" s="1">
        <v>18600</v>
      </c>
      <c r="AB530" s="1">
        <v>23100</v>
      </c>
      <c r="AC530" s="1">
        <v>18700</v>
      </c>
      <c r="AD530" s="1"/>
      <c r="AE530" s="1" t="s">
        <v>9</v>
      </c>
      <c r="AF530" s="1" t="s">
        <v>9</v>
      </c>
      <c r="AG530" s="1"/>
      <c r="AH530" s="1"/>
      <c r="AI530" s="1"/>
      <c r="AJ530" s="1"/>
      <c r="AK530" s="1"/>
      <c r="AL530" s="1"/>
      <c r="AM530" s="1"/>
      <c r="AN530" s="1"/>
      <c r="AO530" s="71"/>
      <c r="AP530" s="71"/>
      <c r="AR530" s="4" t="str">
        <f>IFERROR(VLOOKUP(Table3[[#This Row],[Station '#]], $AU$3:$AV$147,2,FALSE),"")</f>
        <v/>
      </c>
    </row>
    <row r="531" spans="1:44" ht="12.75" hidden="1" customHeight="1" x14ac:dyDescent="0.3">
      <c r="A531" s="70" t="s">
        <v>349</v>
      </c>
      <c r="B531" s="2" t="s">
        <v>159</v>
      </c>
      <c r="C531" s="1">
        <v>408</v>
      </c>
      <c r="D531" s="2">
        <v>17200</v>
      </c>
      <c r="E531" s="2">
        <v>23100</v>
      </c>
      <c r="F531" s="2">
        <v>26300</v>
      </c>
      <c r="G531" s="2">
        <v>23200</v>
      </c>
      <c r="H531" s="2">
        <v>26300</v>
      </c>
      <c r="I531" s="2">
        <v>22400</v>
      </c>
      <c r="J531" s="2">
        <v>23000</v>
      </c>
      <c r="K531" s="2">
        <v>22000</v>
      </c>
      <c r="L531" s="2">
        <v>25300</v>
      </c>
      <c r="M531" s="2">
        <v>21900</v>
      </c>
      <c r="N531" s="2">
        <v>21300</v>
      </c>
      <c r="O531" s="2">
        <v>22700</v>
      </c>
      <c r="P531" s="2">
        <v>22400</v>
      </c>
      <c r="Q531" s="2">
        <v>20700</v>
      </c>
      <c r="R531" s="1">
        <v>22700</v>
      </c>
      <c r="S531" s="1">
        <v>21100</v>
      </c>
      <c r="T531" s="1">
        <v>20200</v>
      </c>
      <c r="U531" s="1">
        <v>19400</v>
      </c>
      <c r="V531" s="1">
        <v>20400</v>
      </c>
      <c r="W531" s="1">
        <v>24500</v>
      </c>
      <c r="X531" s="1">
        <v>23100</v>
      </c>
      <c r="Y531" s="1"/>
      <c r="Z531" s="1"/>
      <c r="AA531" s="1"/>
      <c r="AB531" s="1"/>
      <c r="AC531" s="1">
        <v>20000</v>
      </c>
      <c r="AD531" s="1"/>
      <c r="AE531" s="1" t="s">
        <v>9</v>
      </c>
      <c r="AF531" s="1" t="s">
        <v>9</v>
      </c>
      <c r="AG531" s="1"/>
      <c r="AH531" s="1"/>
      <c r="AI531" s="1"/>
      <c r="AJ531" s="1"/>
      <c r="AK531" s="1"/>
      <c r="AL531" s="1"/>
      <c r="AM531" s="1"/>
      <c r="AN531" s="1"/>
      <c r="AO531" s="71"/>
      <c r="AP531" s="71"/>
      <c r="AR531" s="4" t="str">
        <f>IFERROR(VLOOKUP(Table3[[#This Row],[Station '#]], $AU$3:$AV$147,2,FALSE),"")</f>
        <v/>
      </c>
    </row>
    <row r="532" spans="1:44" ht="16.5" hidden="1" customHeight="1" x14ac:dyDescent="0.3">
      <c r="A532" s="70" t="s">
        <v>349</v>
      </c>
      <c r="B532" s="2" t="s">
        <v>351</v>
      </c>
      <c r="C532" s="1">
        <v>410</v>
      </c>
      <c r="D532" s="2">
        <v>18100</v>
      </c>
      <c r="E532" s="2">
        <v>16700</v>
      </c>
      <c r="F532" s="2">
        <v>19800</v>
      </c>
      <c r="G532" s="2">
        <v>29000</v>
      </c>
      <c r="H532" s="2">
        <v>28900</v>
      </c>
      <c r="I532" s="2">
        <v>27700</v>
      </c>
      <c r="J532" s="2">
        <v>30100</v>
      </c>
      <c r="K532" s="2">
        <v>29300</v>
      </c>
      <c r="L532" s="2">
        <v>29900</v>
      </c>
      <c r="M532" s="2">
        <v>27200</v>
      </c>
      <c r="N532" s="2">
        <v>27600</v>
      </c>
      <c r="O532" s="2">
        <v>28900</v>
      </c>
      <c r="P532" s="2">
        <v>29900</v>
      </c>
      <c r="Q532" s="2">
        <v>28400</v>
      </c>
      <c r="R532" s="1">
        <v>30800</v>
      </c>
      <c r="S532" s="1">
        <v>30100</v>
      </c>
      <c r="T532" s="1">
        <v>31000</v>
      </c>
      <c r="U532" s="1">
        <v>30200</v>
      </c>
      <c r="V532" s="1">
        <v>31700</v>
      </c>
      <c r="W532" s="1">
        <v>26800</v>
      </c>
      <c r="X532" s="1">
        <v>32400</v>
      </c>
      <c r="Y532" s="1"/>
      <c r="Z532" s="1"/>
      <c r="AA532" s="1">
        <v>27400</v>
      </c>
      <c r="AB532" s="1"/>
      <c r="AC532" s="1"/>
      <c r="AD532" s="1"/>
      <c r="AE532" s="1" t="s">
        <v>9</v>
      </c>
      <c r="AF532" s="1" t="s">
        <v>9</v>
      </c>
      <c r="AG532" s="1"/>
      <c r="AH532" s="1"/>
      <c r="AI532" s="1"/>
      <c r="AJ532" s="1"/>
      <c r="AK532" s="1"/>
      <c r="AL532" s="1"/>
      <c r="AM532" s="1" t="e">
        <v>#N/A</v>
      </c>
      <c r="AN532" s="1"/>
      <c r="AO532" s="71"/>
      <c r="AP532" s="71"/>
      <c r="AR532" s="4" t="str">
        <f>IFERROR(VLOOKUP(Table3[[#This Row],[Station '#]], $AU$3:$AV$147,2,FALSE),"")</f>
        <v/>
      </c>
    </row>
    <row r="533" spans="1:44" x14ac:dyDescent="0.3">
      <c r="A533" s="70" t="s">
        <v>349</v>
      </c>
      <c r="B533" s="2" t="s">
        <v>351</v>
      </c>
      <c r="C533" s="72">
        <v>19</v>
      </c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1"/>
      <c r="S533" s="1"/>
      <c r="T533" s="1"/>
      <c r="U533" s="1"/>
      <c r="V533" s="1"/>
      <c r="W533" s="1"/>
      <c r="X533" s="1"/>
      <c r="Y533" s="1"/>
      <c r="Z533" s="1"/>
      <c r="AA533" s="1"/>
      <c r="AB533" s="1">
        <v>31200</v>
      </c>
      <c r="AC533" s="1">
        <v>30100</v>
      </c>
      <c r="AD533" s="1">
        <v>29700</v>
      </c>
      <c r="AE533" s="1">
        <v>26300</v>
      </c>
      <c r="AF533" s="1">
        <v>32100</v>
      </c>
      <c r="AG533" s="1">
        <v>33500</v>
      </c>
      <c r="AH533" s="1">
        <v>32000</v>
      </c>
      <c r="AI533" s="1">
        <v>31800</v>
      </c>
      <c r="AJ533" s="1">
        <v>35700</v>
      </c>
      <c r="AK533" s="1">
        <f>VLOOKUP(C533,[1]DataDownloadReport_02082019!$A$2:$E$123,5,FALSE)</f>
        <v>35000</v>
      </c>
      <c r="AL533" s="1">
        <v>34200</v>
      </c>
      <c r="AM533" s="1">
        <v>33800</v>
      </c>
      <c r="AN533" s="1">
        <v>38100</v>
      </c>
      <c r="AO533" s="71">
        <v>38700</v>
      </c>
      <c r="AP533" s="71"/>
      <c r="AR533" s="4">
        <f>IFERROR(VLOOKUP(Table3[[#This Row],[Station '#]], $AU$3:$AV$147,2,FALSE),"")</f>
        <v>38700</v>
      </c>
    </row>
    <row r="534" spans="1:44" hidden="1" x14ac:dyDescent="0.3">
      <c r="A534" s="70" t="s">
        <v>349</v>
      </c>
      <c r="B534" s="2" t="s">
        <v>352</v>
      </c>
      <c r="C534" s="1"/>
      <c r="D534" s="2"/>
      <c r="E534" s="2"/>
      <c r="F534" s="2"/>
      <c r="G534" s="2"/>
      <c r="H534" s="2"/>
      <c r="I534" s="2">
        <v>27500</v>
      </c>
      <c r="J534" s="2" t="s">
        <v>9</v>
      </c>
      <c r="K534" s="2">
        <v>29900</v>
      </c>
      <c r="L534" s="2">
        <v>29200</v>
      </c>
      <c r="M534" s="2">
        <v>29200</v>
      </c>
      <c r="N534" s="2">
        <v>30300</v>
      </c>
      <c r="O534" s="2">
        <v>32000</v>
      </c>
      <c r="P534" s="2">
        <v>33000</v>
      </c>
      <c r="Q534" s="2">
        <v>32500</v>
      </c>
      <c r="R534" s="1">
        <v>34000</v>
      </c>
      <c r="S534" s="1">
        <v>33800</v>
      </c>
      <c r="T534" s="1">
        <v>34400</v>
      </c>
      <c r="U534" s="1">
        <v>34000</v>
      </c>
      <c r="V534" s="1">
        <v>34600</v>
      </c>
      <c r="W534" s="1">
        <v>37600</v>
      </c>
      <c r="X534" s="1">
        <v>42200</v>
      </c>
      <c r="Y534" s="1"/>
      <c r="Z534" s="1"/>
      <c r="AA534" s="1"/>
      <c r="AB534" s="1"/>
      <c r="AC534" s="1"/>
      <c r="AD534" s="1"/>
      <c r="AE534" s="1" t="s">
        <v>9</v>
      </c>
      <c r="AF534" s="1" t="s">
        <v>9</v>
      </c>
      <c r="AG534" s="1"/>
      <c r="AH534" s="1"/>
      <c r="AI534" s="1"/>
      <c r="AJ534" s="1" t="e">
        <v>#N/A</v>
      </c>
      <c r="AK534" s="1"/>
      <c r="AL534" s="1"/>
      <c r="AM534" s="1" t="e">
        <v>#N/A</v>
      </c>
      <c r="AN534" s="1"/>
      <c r="AO534" s="71" t="s">
        <v>9</v>
      </c>
      <c r="AP534" s="71"/>
      <c r="AR534" s="4" t="str">
        <f>IFERROR(VLOOKUP(Table3[[#This Row],[Station '#]], $AU$3:$AV$147,2,FALSE),"")</f>
        <v/>
      </c>
    </row>
    <row r="535" spans="1:44" hidden="1" x14ac:dyDescent="0.3">
      <c r="A535" s="70" t="s">
        <v>349</v>
      </c>
      <c r="B535" s="2" t="s">
        <v>6</v>
      </c>
      <c r="C535" s="1">
        <v>409</v>
      </c>
      <c r="D535" s="2">
        <v>18700</v>
      </c>
      <c r="E535" s="2">
        <v>17300</v>
      </c>
      <c r="F535" s="2">
        <v>15500</v>
      </c>
      <c r="G535" s="2">
        <v>20200</v>
      </c>
      <c r="H535" s="2">
        <v>23900</v>
      </c>
      <c r="I535" s="2">
        <v>23700</v>
      </c>
      <c r="J535" s="2">
        <v>26000</v>
      </c>
      <c r="K535" s="2">
        <v>23200</v>
      </c>
      <c r="L535" s="2">
        <v>25300</v>
      </c>
      <c r="M535" s="2">
        <v>23200</v>
      </c>
      <c r="N535" s="2">
        <v>25000</v>
      </c>
      <c r="O535" s="2">
        <v>23400</v>
      </c>
      <c r="P535" s="2">
        <v>20600</v>
      </c>
      <c r="Q535" s="2">
        <v>25700</v>
      </c>
      <c r="R535" s="1">
        <v>26300</v>
      </c>
      <c r="S535" s="1">
        <v>24200</v>
      </c>
      <c r="T535" s="1">
        <v>21100</v>
      </c>
      <c r="U535" s="1">
        <v>23300</v>
      </c>
      <c r="V535" s="1">
        <v>26500</v>
      </c>
      <c r="W535" s="1">
        <v>26700</v>
      </c>
      <c r="X535" s="1">
        <v>26200</v>
      </c>
      <c r="Y535" s="1"/>
      <c r="Z535" s="1"/>
      <c r="AA535" s="1">
        <v>21600</v>
      </c>
      <c r="AB535" s="1"/>
      <c r="AC535" s="1"/>
      <c r="AD535" s="1"/>
      <c r="AE535" s="1" t="s">
        <v>9</v>
      </c>
      <c r="AF535" s="1" t="s">
        <v>9</v>
      </c>
      <c r="AG535" s="1"/>
      <c r="AH535" s="1"/>
      <c r="AI535" s="1"/>
      <c r="AJ535" s="1"/>
      <c r="AK535" s="1"/>
      <c r="AL535" s="1"/>
      <c r="AM535" s="1" t="e">
        <v>#N/A</v>
      </c>
      <c r="AN535" s="1"/>
      <c r="AO535" s="71" t="s">
        <v>9</v>
      </c>
      <c r="AP535" s="71"/>
      <c r="AR535" s="4" t="str">
        <f>IFERROR(VLOOKUP(Table3[[#This Row],[Station '#]], $AU$3:$AV$147,2,FALSE),"")</f>
        <v/>
      </c>
    </row>
    <row r="536" spans="1:44" x14ac:dyDescent="0.3">
      <c r="A536" s="70" t="s">
        <v>349</v>
      </c>
      <c r="B536" s="2" t="s">
        <v>411</v>
      </c>
      <c r="C536" s="72">
        <v>47</v>
      </c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1"/>
      <c r="S536" s="1"/>
      <c r="T536" s="1"/>
      <c r="U536" s="1"/>
      <c r="V536" s="1"/>
      <c r="W536" s="1"/>
      <c r="X536" s="1"/>
      <c r="Y536" s="1"/>
      <c r="Z536" s="1"/>
      <c r="AA536" s="1"/>
      <c r="AB536" s="1">
        <v>27000</v>
      </c>
      <c r="AC536" s="1">
        <v>18700</v>
      </c>
      <c r="AD536" s="1">
        <v>18700</v>
      </c>
      <c r="AE536" s="1">
        <v>22000</v>
      </c>
      <c r="AF536" s="1">
        <v>22200</v>
      </c>
      <c r="AG536" s="1">
        <v>23300</v>
      </c>
      <c r="AH536" s="1">
        <v>24300</v>
      </c>
      <c r="AI536" s="1">
        <v>22800</v>
      </c>
      <c r="AJ536" s="1">
        <v>24700</v>
      </c>
      <c r="AK536" s="1">
        <f>VLOOKUP(C536,[1]DataDownloadReport_02082019!$A$2:$E$123,5,FALSE)</f>
        <v>25700</v>
      </c>
      <c r="AL536" s="1">
        <v>26500</v>
      </c>
      <c r="AM536" s="1">
        <v>22000</v>
      </c>
      <c r="AN536" s="1">
        <v>25000</v>
      </c>
      <c r="AO536" s="71">
        <v>24700</v>
      </c>
      <c r="AP536" s="71"/>
      <c r="AR536" s="4">
        <f>IFERROR(VLOOKUP(Table3[[#This Row],[Station '#]], $AU$3:$AV$147,2,FALSE),"")</f>
        <v>24700</v>
      </c>
    </row>
    <row r="537" spans="1:44" ht="16.5" hidden="1" customHeight="1" x14ac:dyDescent="0.3">
      <c r="A537" s="70" t="s">
        <v>349</v>
      </c>
      <c r="B537" s="2" t="s">
        <v>340</v>
      </c>
      <c r="C537" s="1">
        <v>407</v>
      </c>
      <c r="D537" s="2">
        <v>19300</v>
      </c>
      <c r="E537" s="2">
        <v>19700</v>
      </c>
      <c r="F537" s="2">
        <v>20800</v>
      </c>
      <c r="G537" s="2">
        <v>24700</v>
      </c>
      <c r="H537" s="2">
        <v>24800</v>
      </c>
      <c r="I537" s="2">
        <v>30700</v>
      </c>
      <c r="J537" s="2">
        <v>30600</v>
      </c>
      <c r="K537" s="2">
        <v>31100</v>
      </c>
      <c r="L537" s="2">
        <v>30900</v>
      </c>
      <c r="M537" s="2">
        <v>28700</v>
      </c>
      <c r="N537" s="2">
        <v>27300</v>
      </c>
      <c r="O537" s="2">
        <v>28500</v>
      </c>
      <c r="P537" s="2">
        <v>27500</v>
      </c>
      <c r="Q537" s="2">
        <v>26400</v>
      </c>
      <c r="R537" s="1">
        <v>28200</v>
      </c>
      <c r="S537" s="1">
        <v>29600</v>
      </c>
      <c r="T537" s="1">
        <v>26900</v>
      </c>
      <c r="U537" s="1">
        <v>27500</v>
      </c>
      <c r="V537" s="1">
        <v>27400</v>
      </c>
      <c r="W537" s="1">
        <v>31200</v>
      </c>
      <c r="X537" s="1">
        <v>30400</v>
      </c>
      <c r="Y537" s="1">
        <v>27700</v>
      </c>
      <c r="Z537" s="1">
        <v>26100</v>
      </c>
      <c r="AA537" s="1">
        <v>30400</v>
      </c>
      <c r="AB537" s="1"/>
      <c r="AC537" s="1"/>
      <c r="AD537" s="1"/>
      <c r="AE537" s="1" t="s">
        <v>9</v>
      </c>
      <c r="AF537" s="1" t="s">
        <v>9</v>
      </c>
      <c r="AG537" s="1"/>
      <c r="AH537" s="1"/>
      <c r="AI537" s="1"/>
      <c r="AJ537" s="1"/>
      <c r="AK537" s="1"/>
      <c r="AL537" s="1"/>
      <c r="AM537" s="1" t="e">
        <v>#N/A</v>
      </c>
      <c r="AN537" s="1"/>
      <c r="AO537" s="71"/>
      <c r="AP537" s="71"/>
      <c r="AR537" s="4" t="str">
        <f>IFERROR(VLOOKUP(Table3[[#This Row],[Station '#]], $AU$3:$AV$147,2,FALSE),"")</f>
        <v/>
      </c>
    </row>
    <row r="538" spans="1:44" x14ac:dyDescent="0.3">
      <c r="A538" s="70" t="s">
        <v>349</v>
      </c>
      <c r="B538" s="2" t="s">
        <v>447</v>
      </c>
      <c r="C538" s="72">
        <v>66</v>
      </c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1"/>
      <c r="S538" s="1"/>
      <c r="T538" s="1"/>
      <c r="U538" s="1"/>
      <c r="V538" s="1"/>
      <c r="W538" s="1"/>
      <c r="X538" s="1"/>
      <c r="Y538" s="1"/>
      <c r="Z538" s="1"/>
      <c r="AA538" s="1"/>
      <c r="AB538" s="1"/>
      <c r="AC538" s="1"/>
      <c r="AD538" s="1"/>
      <c r="AE538" s="1">
        <v>22000</v>
      </c>
      <c r="AF538" s="1">
        <v>24500</v>
      </c>
      <c r="AG538" s="1">
        <v>28000</v>
      </c>
      <c r="AH538" s="1">
        <v>30500</v>
      </c>
      <c r="AI538" s="1"/>
      <c r="AJ538" s="1">
        <v>32500</v>
      </c>
      <c r="AK538" s="1">
        <f>VLOOKUP(C538,[1]DataDownloadReport_02082019!$A$2:$E$123,5,FALSE)</f>
        <v>33300</v>
      </c>
      <c r="AL538" s="1">
        <v>32700</v>
      </c>
      <c r="AM538" s="1">
        <v>27300</v>
      </c>
      <c r="AN538" s="1">
        <v>31400</v>
      </c>
      <c r="AO538" s="71">
        <v>31700</v>
      </c>
      <c r="AP538" s="71"/>
      <c r="AR538" s="4">
        <f>IFERROR(VLOOKUP(Table3[[#This Row],[Station '#]], $AU$3:$AV$147,2,FALSE),"")</f>
        <v>31700</v>
      </c>
    </row>
    <row r="539" spans="1:44" ht="16.5" hidden="1" customHeight="1" x14ac:dyDescent="0.3">
      <c r="A539" s="70" t="s">
        <v>349</v>
      </c>
      <c r="B539" s="2" t="s">
        <v>353</v>
      </c>
      <c r="C539" s="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>
        <v>29800</v>
      </c>
      <c r="O539" s="2">
        <v>30400</v>
      </c>
      <c r="P539" s="2">
        <v>32400</v>
      </c>
      <c r="Q539" s="2">
        <v>32200</v>
      </c>
      <c r="R539" s="1">
        <v>32600</v>
      </c>
      <c r="S539" s="1">
        <v>33200</v>
      </c>
      <c r="T539" s="1">
        <v>33200</v>
      </c>
      <c r="U539" s="1">
        <v>34600</v>
      </c>
      <c r="V539" s="1">
        <v>34600</v>
      </c>
      <c r="W539" s="1">
        <v>36300</v>
      </c>
      <c r="X539" s="1">
        <v>36300</v>
      </c>
      <c r="Y539" s="1">
        <v>34300</v>
      </c>
      <c r="Z539" s="1">
        <v>31600</v>
      </c>
      <c r="AA539" s="1"/>
      <c r="AB539" s="1"/>
      <c r="AC539" s="1"/>
      <c r="AD539" s="1"/>
      <c r="AE539" s="1"/>
      <c r="AF539" s="1"/>
      <c r="AG539" s="1"/>
      <c r="AH539" s="1"/>
      <c r="AI539" s="1"/>
      <c r="AJ539" s="1"/>
      <c r="AK539" s="1"/>
      <c r="AL539" s="1"/>
      <c r="AM539" s="1" t="e">
        <v>#N/A</v>
      </c>
      <c r="AN539" s="1"/>
      <c r="AO539" s="71"/>
      <c r="AP539" s="71"/>
      <c r="AR539" s="4" t="str">
        <f>IFERROR(VLOOKUP(Table3[[#This Row],[Station '#]], $AU$3:$AV$147,2,FALSE),"")</f>
        <v/>
      </c>
    </row>
    <row r="540" spans="1:44" ht="15" customHeight="1" x14ac:dyDescent="0.3">
      <c r="A540" s="70" t="s">
        <v>349</v>
      </c>
      <c r="B540" s="2" t="s">
        <v>438</v>
      </c>
      <c r="C540" s="72">
        <v>35</v>
      </c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1"/>
      <c r="S540" s="1"/>
      <c r="T540" s="1"/>
      <c r="U540" s="1"/>
      <c r="V540" s="1"/>
      <c r="W540" s="1"/>
      <c r="X540" s="1"/>
      <c r="Y540" s="1"/>
      <c r="Z540" s="1"/>
      <c r="AA540" s="1"/>
      <c r="AB540" s="1"/>
      <c r="AC540" s="1"/>
      <c r="AD540" s="1">
        <v>24700</v>
      </c>
      <c r="AE540" s="1">
        <v>26400</v>
      </c>
      <c r="AF540" s="1">
        <v>28100</v>
      </c>
      <c r="AG540" s="1">
        <v>29800</v>
      </c>
      <c r="AH540" s="1">
        <v>29000</v>
      </c>
      <c r="AI540" s="1">
        <v>31500</v>
      </c>
      <c r="AJ540" s="1">
        <v>32700</v>
      </c>
      <c r="AK540" s="1">
        <f>VLOOKUP(C540,[1]DataDownloadReport_02082019!$A$2:$E$123,5,FALSE)</f>
        <v>33400</v>
      </c>
      <c r="AL540" s="1">
        <v>32900</v>
      </c>
      <c r="AM540" s="1">
        <v>26200</v>
      </c>
      <c r="AN540" s="1">
        <v>30700</v>
      </c>
      <c r="AO540" s="71">
        <v>31500</v>
      </c>
      <c r="AP540" s="71"/>
      <c r="AR540" s="4">
        <f>IFERROR(VLOOKUP(Table3[[#This Row],[Station '#]], $AU$3:$AV$147,2,FALSE),"")</f>
        <v>31500</v>
      </c>
    </row>
    <row r="541" spans="1:44" ht="16.5" hidden="1" customHeight="1" x14ac:dyDescent="0.3">
      <c r="A541" s="70" t="s">
        <v>349</v>
      </c>
      <c r="B541" s="2" t="s">
        <v>354</v>
      </c>
      <c r="C541" s="1">
        <v>405</v>
      </c>
      <c r="D541" s="2">
        <v>23500</v>
      </c>
      <c r="E541" s="2">
        <v>24200</v>
      </c>
      <c r="F541" s="2">
        <v>28000</v>
      </c>
      <c r="G541" s="2">
        <v>29400</v>
      </c>
      <c r="H541" s="2">
        <v>30000</v>
      </c>
      <c r="I541" s="2">
        <v>36000</v>
      </c>
      <c r="J541" s="2">
        <v>37400</v>
      </c>
      <c r="K541" s="2">
        <v>37300</v>
      </c>
      <c r="L541" s="2">
        <v>36200</v>
      </c>
      <c r="M541" s="2">
        <v>29400</v>
      </c>
      <c r="N541" s="2">
        <v>28800</v>
      </c>
      <c r="O541" s="2">
        <v>28700</v>
      </c>
      <c r="P541" s="2">
        <v>31100</v>
      </c>
      <c r="Q541" s="2">
        <v>30100</v>
      </c>
      <c r="R541" s="1">
        <v>31700</v>
      </c>
      <c r="S541" s="1">
        <v>33200</v>
      </c>
      <c r="T541" s="1">
        <v>28100</v>
      </c>
      <c r="U541" s="1">
        <v>32500</v>
      </c>
      <c r="V541" s="1">
        <v>36100</v>
      </c>
      <c r="W541" s="1">
        <v>39900</v>
      </c>
      <c r="X541" s="1">
        <v>37700</v>
      </c>
      <c r="Y541" s="1">
        <v>35800</v>
      </c>
      <c r="Z541" s="1">
        <v>34400</v>
      </c>
      <c r="AA541" s="1">
        <v>36300</v>
      </c>
      <c r="AB541" s="1"/>
      <c r="AC541" s="1"/>
      <c r="AD541" s="1"/>
      <c r="AE541" s="1" t="s">
        <v>9</v>
      </c>
      <c r="AF541" s="1" t="s">
        <v>9</v>
      </c>
      <c r="AG541" s="1"/>
      <c r="AH541" s="1"/>
      <c r="AI541" s="1"/>
      <c r="AJ541" s="1"/>
      <c r="AK541" s="1"/>
      <c r="AL541" s="1"/>
      <c r="AM541" s="1" t="e">
        <v>#N/A</v>
      </c>
      <c r="AN541" s="1"/>
      <c r="AO541" s="71"/>
      <c r="AP541" s="71"/>
      <c r="AR541" s="4" t="str">
        <f>IFERROR(VLOOKUP(Table3[[#This Row],[Station '#]], $AU$3:$AV$147,2,FALSE),"")</f>
        <v/>
      </c>
    </row>
    <row r="542" spans="1:44" ht="16.5" hidden="1" customHeight="1" x14ac:dyDescent="0.3">
      <c r="A542" s="70" t="s">
        <v>349</v>
      </c>
      <c r="B542" s="2" t="s">
        <v>355</v>
      </c>
      <c r="C542" s="1">
        <v>403</v>
      </c>
      <c r="D542" s="2">
        <v>21000</v>
      </c>
      <c r="E542" s="2">
        <v>18400</v>
      </c>
      <c r="F542" s="2">
        <v>18500</v>
      </c>
      <c r="G542" s="2">
        <v>18900</v>
      </c>
      <c r="H542" s="2">
        <v>21900</v>
      </c>
      <c r="I542" s="2">
        <v>30800</v>
      </c>
      <c r="J542" s="2">
        <v>28900</v>
      </c>
      <c r="K542" s="2">
        <v>28300</v>
      </c>
      <c r="L542" s="2">
        <v>28400</v>
      </c>
      <c r="M542" s="2">
        <v>23200</v>
      </c>
      <c r="N542" s="2">
        <v>21100</v>
      </c>
      <c r="O542" s="2">
        <v>19200</v>
      </c>
      <c r="P542" s="2">
        <v>18300</v>
      </c>
      <c r="Q542" s="2">
        <v>19100</v>
      </c>
      <c r="R542" s="1">
        <v>20700</v>
      </c>
      <c r="S542" s="1">
        <v>22100</v>
      </c>
      <c r="T542" s="1">
        <v>21800</v>
      </c>
      <c r="U542" s="1">
        <v>24800</v>
      </c>
      <c r="V542" s="1">
        <v>22100</v>
      </c>
      <c r="W542" s="1">
        <v>25400</v>
      </c>
      <c r="X542" s="1">
        <v>22000</v>
      </c>
      <c r="Y542" s="1">
        <v>22400</v>
      </c>
      <c r="Z542" s="1">
        <v>22200</v>
      </c>
      <c r="AA542" s="1">
        <v>21000</v>
      </c>
      <c r="AB542" s="1">
        <v>16600</v>
      </c>
      <c r="AC542" s="1">
        <v>16300</v>
      </c>
      <c r="AD542" s="1"/>
      <c r="AE542" s="1" t="s">
        <v>9</v>
      </c>
      <c r="AF542" s="1" t="s">
        <v>9</v>
      </c>
      <c r="AG542" s="1"/>
      <c r="AH542" s="1"/>
      <c r="AI542" s="1"/>
      <c r="AJ542" s="1"/>
      <c r="AK542" s="1"/>
      <c r="AL542" s="1"/>
      <c r="AM542" s="1"/>
      <c r="AN542" s="1"/>
      <c r="AO542" s="71"/>
      <c r="AP542" s="71"/>
      <c r="AR542" s="4" t="str">
        <f>IFERROR(VLOOKUP(Table3[[#This Row],[Station '#]], $AU$3:$AV$147,2,FALSE),"")</f>
        <v/>
      </c>
    </row>
    <row r="543" spans="1:44" x14ac:dyDescent="0.3">
      <c r="A543" s="70" t="s">
        <v>349</v>
      </c>
      <c r="B543" s="2" t="s">
        <v>425</v>
      </c>
      <c r="C543" s="72">
        <v>74</v>
      </c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1"/>
      <c r="S543" s="1"/>
      <c r="T543" s="1"/>
      <c r="U543" s="1"/>
      <c r="V543" s="1"/>
      <c r="W543" s="1"/>
      <c r="X543" s="1"/>
      <c r="Y543" s="1"/>
      <c r="Z543" s="1"/>
      <c r="AA543" s="1"/>
      <c r="AB543" s="1"/>
      <c r="AC543" s="1"/>
      <c r="AD543" s="1"/>
      <c r="AE543" s="1"/>
      <c r="AF543" s="1">
        <v>18100</v>
      </c>
      <c r="AG543" s="1">
        <v>19100</v>
      </c>
      <c r="AH543" s="1">
        <v>19700</v>
      </c>
      <c r="AI543" s="1">
        <v>19000</v>
      </c>
      <c r="AJ543" s="1">
        <v>19300</v>
      </c>
      <c r="AK543" s="1">
        <f>VLOOKUP(C543,[1]DataDownloadReport_02082019!$A$2:$E$123,5,FALSE)</f>
        <v>18800</v>
      </c>
      <c r="AL543" s="1">
        <v>20000</v>
      </c>
      <c r="AM543" s="1">
        <v>17100</v>
      </c>
      <c r="AN543" s="1">
        <v>18800</v>
      </c>
      <c r="AO543" s="71">
        <v>19700</v>
      </c>
      <c r="AP543" s="71"/>
      <c r="AR543" s="4">
        <f>IFERROR(VLOOKUP(Table3[[#This Row],[Station '#]], $AU$3:$AV$147,2,FALSE),"")</f>
        <v>19700</v>
      </c>
    </row>
    <row r="544" spans="1:44" x14ac:dyDescent="0.3">
      <c r="A544" s="70" t="s">
        <v>349</v>
      </c>
      <c r="B544" s="2" t="s">
        <v>232</v>
      </c>
      <c r="C544" s="1">
        <v>411</v>
      </c>
      <c r="D544" s="2">
        <v>19300</v>
      </c>
      <c r="E544" s="2">
        <v>18900</v>
      </c>
      <c r="F544" s="2">
        <v>18400</v>
      </c>
      <c r="G544" s="2">
        <v>18700</v>
      </c>
      <c r="H544" s="2">
        <v>21700</v>
      </c>
      <c r="I544" s="2">
        <v>24800</v>
      </c>
      <c r="J544" s="2">
        <v>23800</v>
      </c>
      <c r="K544" s="2">
        <v>24700</v>
      </c>
      <c r="L544" s="2">
        <v>27100</v>
      </c>
      <c r="M544" s="2">
        <v>26500</v>
      </c>
      <c r="N544" s="2">
        <v>19400</v>
      </c>
      <c r="O544" s="2">
        <v>19700</v>
      </c>
      <c r="P544" s="2">
        <v>15100</v>
      </c>
      <c r="Q544" s="2">
        <v>17100</v>
      </c>
      <c r="R544" s="1">
        <v>20300</v>
      </c>
      <c r="S544" s="1">
        <v>21200</v>
      </c>
      <c r="T544" s="1">
        <v>20900</v>
      </c>
      <c r="U544" s="1">
        <v>21000</v>
      </c>
      <c r="V544" s="1">
        <v>22100</v>
      </c>
      <c r="W544" s="1">
        <v>25400</v>
      </c>
      <c r="X544" s="1">
        <v>23600</v>
      </c>
      <c r="Y544" s="1">
        <v>23800</v>
      </c>
      <c r="Z544" s="1">
        <v>23100</v>
      </c>
      <c r="AA544" s="1">
        <v>20600</v>
      </c>
      <c r="AB544" s="1">
        <v>16700</v>
      </c>
      <c r="AC544" s="1">
        <v>16800</v>
      </c>
      <c r="AD544" s="1"/>
      <c r="AE544" s="1" t="s">
        <v>9</v>
      </c>
      <c r="AF544" s="1" t="s">
        <v>9</v>
      </c>
      <c r="AG544" s="1">
        <v>20000</v>
      </c>
      <c r="AH544" s="1"/>
      <c r="AI544" s="1"/>
      <c r="AJ544" s="1"/>
      <c r="AK544" s="1"/>
      <c r="AL544" s="1"/>
      <c r="AM544" s="1"/>
      <c r="AN544" s="1"/>
      <c r="AO544" s="71"/>
      <c r="AP544" s="71"/>
      <c r="AR544" s="4" t="str">
        <f>IFERROR(VLOOKUP(Table3[[#This Row],[Station '#]], $AU$3:$AV$147,2,FALSE),"")</f>
        <v/>
      </c>
    </row>
    <row r="545" spans="1:44" x14ac:dyDescent="0.3">
      <c r="A545" s="70"/>
      <c r="B545" s="2"/>
      <c r="C545" s="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1"/>
      <c r="S545" s="1"/>
      <c r="T545" s="1"/>
      <c r="U545" s="1"/>
      <c r="V545" s="1"/>
      <c r="W545" s="1"/>
      <c r="X545" s="1"/>
      <c r="Y545" s="1"/>
      <c r="Z545" s="1"/>
      <c r="AA545" s="1"/>
      <c r="AB545" s="1"/>
      <c r="AC545" s="1"/>
      <c r="AD545" s="1"/>
      <c r="AE545" s="1"/>
      <c r="AF545" s="1"/>
      <c r="AG545" s="1"/>
      <c r="AH545" s="1"/>
      <c r="AI545" s="1"/>
      <c r="AJ545" s="1"/>
      <c r="AK545" s="1"/>
      <c r="AL545" s="1"/>
      <c r="AM545" s="1"/>
      <c r="AN545" s="1"/>
      <c r="AO545" s="71"/>
      <c r="AP545" s="71"/>
      <c r="AR545" s="4" t="str">
        <f>IFERROR(VLOOKUP(Table3[[#This Row],[Station '#]], $AU$3:$AV$147,2,FALSE),"")</f>
        <v/>
      </c>
    </row>
    <row r="546" spans="1:44" ht="15.75" customHeight="1" x14ac:dyDescent="0.3">
      <c r="A546" s="70" t="s">
        <v>457</v>
      </c>
      <c r="B546" s="2" t="s">
        <v>398</v>
      </c>
      <c r="C546" s="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1"/>
      <c r="S546" s="1"/>
      <c r="T546" s="1"/>
      <c r="U546" s="1"/>
      <c r="V546" s="1"/>
      <c r="W546" s="1"/>
      <c r="X546" s="1"/>
      <c r="Y546" s="1"/>
      <c r="Z546" s="1"/>
      <c r="AA546" s="1"/>
      <c r="AB546" s="1"/>
      <c r="AC546" s="1"/>
      <c r="AD546" s="1"/>
      <c r="AE546" s="1"/>
      <c r="AF546" s="1"/>
      <c r="AG546" s="1"/>
      <c r="AH546" s="1"/>
      <c r="AI546" s="1">
        <v>2500</v>
      </c>
      <c r="AJ546" s="1"/>
      <c r="AK546" s="1"/>
      <c r="AL546" s="1"/>
      <c r="AM546" s="1"/>
      <c r="AN546" s="1"/>
      <c r="AO546" s="71"/>
      <c r="AP546" s="71"/>
      <c r="AR546" s="4" t="str">
        <f>IFERROR(VLOOKUP(Table3[[#This Row],[Station '#]], $AU$3:$AV$147,2,FALSE),"")</f>
        <v/>
      </c>
    </row>
    <row r="547" spans="1:44" ht="16.5" hidden="1" customHeight="1" x14ac:dyDescent="0.3">
      <c r="A547" s="70" t="s">
        <v>356</v>
      </c>
      <c r="B547" s="2" t="s">
        <v>196</v>
      </c>
      <c r="C547" s="1">
        <v>480</v>
      </c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>
        <v>200</v>
      </c>
      <c r="Q547" s="2">
        <v>200</v>
      </c>
      <c r="R547" s="1">
        <v>300</v>
      </c>
      <c r="S547" s="1">
        <v>200</v>
      </c>
      <c r="T547" s="1">
        <v>200</v>
      </c>
      <c r="U547" s="1">
        <v>300</v>
      </c>
      <c r="V547" s="1">
        <v>300</v>
      </c>
      <c r="W547" s="1"/>
      <c r="X547" s="1">
        <v>600</v>
      </c>
      <c r="Y547" s="1">
        <v>800</v>
      </c>
      <c r="Z547" s="1">
        <v>900</v>
      </c>
      <c r="AA547" s="1">
        <v>800</v>
      </c>
      <c r="AB547" s="1">
        <v>700</v>
      </c>
      <c r="AC547" s="1">
        <v>900</v>
      </c>
      <c r="AD547" s="1"/>
      <c r="AE547" s="1" t="s">
        <v>9</v>
      </c>
      <c r="AF547" s="1" t="s">
        <v>9</v>
      </c>
      <c r="AG547" s="1"/>
      <c r="AH547" s="1"/>
      <c r="AI547" s="1"/>
      <c r="AJ547" s="1"/>
      <c r="AK547" s="1"/>
      <c r="AL547" s="1"/>
      <c r="AM547" s="1"/>
      <c r="AN547" s="1"/>
      <c r="AO547" s="71"/>
      <c r="AP547" s="71"/>
      <c r="AR547" s="4" t="str">
        <f>IFERROR(VLOOKUP(Table3[[#This Row],[Station '#]], $AU$3:$AV$147,2,FALSE),"")</f>
        <v/>
      </c>
    </row>
    <row r="548" spans="1:44" x14ac:dyDescent="0.3">
      <c r="A548" s="70"/>
      <c r="B548" s="2"/>
      <c r="C548" s="1"/>
      <c r="D548" s="2"/>
      <c r="E548" s="2"/>
      <c r="F548" s="2"/>
      <c r="G548" s="2"/>
      <c r="H548" s="2"/>
      <c r="I548" s="2" t="s">
        <v>9</v>
      </c>
      <c r="J548" s="2" t="s">
        <v>9</v>
      </c>
      <c r="K548" s="2" t="s">
        <v>9</v>
      </c>
      <c r="L548" s="2"/>
      <c r="M548" s="2"/>
      <c r="N548" s="2"/>
      <c r="O548" s="2"/>
      <c r="P548" s="2"/>
      <c r="Q548" s="2"/>
      <c r="R548" s="1"/>
      <c r="S548" s="1" t="s">
        <v>7</v>
      </c>
      <c r="T548" s="1" t="s">
        <v>9</v>
      </c>
      <c r="U548" s="1" t="s">
        <v>7</v>
      </c>
      <c r="V548" s="1" t="s">
        <v>9</v>
      </c>
      <c r="W548" s="1"/>
      <c r="X548" s="1"/>
      <c r="Y548" s="1"/>
      <c r="Z548" s="1"/>
      <c r="AA548" s="1"/>
      <c r="AB548" s="1"/>
      <c r="AC548" s="1"/>
      <c r="AD548" s="1"/>
      <c r="AE548" s="1" t="s">
        <v>9</v>
      </c>
      <c r="AF548" s="1" t="s">
        <v>9</v>
      </c>
      <c r="AG548" s="1"/>
      <c r="AH548" s="1"/>
      <c r="AI548" s="1"/>
      <c r="AJ548" s="1"/>
      <c r="AK548" s="1"/>
      <c r="AL548" s="1"/>
      <c r="AM548" s="1"/>
      <c r="AN548" s="1"/>
      <c r="AO548" s="71"/>
      <c r="AP548" s="71"/>
      <c r="AR548" s="4" t="str">
        <f>IFERROR(VLOOKUP(Table3[[#This Row],[Station '#]], $AU$3:$AV$147,2,FALSE),"")</f>
        <v/>
      </c>
    </row>
    <row r="549" spans="1:44" x14ac:dyDescent="0.3">
      <c r="A549" s="70" t="s">
        <v>357</v>
      </c>
      <c r="B549" s="2" t="s">
        <v>11</v>
      </c>
      <c r="C549" s="1">
        <v>413</v>
      </c>
      <c r="D549" s="2"/>
      <c r="E549" s="2"/>
      <c r="F549" s="2"/>
      <c r="G549" s="2"/>
      <c r="H549" s="2"/>
      <c r="I549" s="2">
        <v>400</v>
      </c>
      <c r="J549" s="2">
        <v>400</v>
      </c>
      <c r="K549" s="2">
        <v>450</v>
      </c>
      <c r="L549" s="2">
        <v>500</v>
      </c>
      <c r="M549" s="2">
        <v>500</v>
      </c>
      <c r="N549" s="2">
        <v>500</v>
      </c>
      <c r="O549" s="2">
        <v>700</v>
      </c>
      <c r="P549" s="2">
        <v>1000</v>
      </c>
      <c r="Q549" s="2">
        <v>1300</v>
      </c>
      <c r="R549" s="1">
        <v>1100</v>
      </c>
      <c r="S549" s="1">
        <v>1200</v>
      </c>
      <c r="T549" s="1">
        <v>1300</v>
      </c>
      <c r="U549" s="1">
        <v>1000</v>
      </c>
      <c r="V549" s="1">
        <v>1800</v>
      </c>
      <c r="W549" s="1">
        <v>2800</v>
      </c>
      <c r="X549" s="1">
        <v>3800</v>
      </c>
      <c r="Y549" s="1">
        <v>4200</v>
      </c>
      <c r="Z549" s="1">
        <v>3600</v>
      </c>
      <c r="AA549" s="1">
        <v>3600</v>
      </c>
      <c r="AB549" s="1">
        <v>2800</v>
      </c>
      <c r="AC549" s="1">
        <v>3000</v>
      </c>
      <c r="AD549" s="1"/>
      <c r="AE549" s="1" t="s">
        <v>9</v>
      </c>
      <c r="AF549" s="1">
        <v>3900</v>
      </c>
      <c r="AG549" s="1">
        <v>4000</v>
      </c>
      <c r="AH549" s="1"/>
      <c r="AI549" s="1">
        <v>3900</v>
      </c>
      <c r="AJ549" s="1"/>
      <c r="AK549" s="1">
        <f>VLOOKUP(C549,[1]DataDownloadReport_02082019!$A$2:$E$123,5,FALSE)</f>
        <v>3300</v>
      </c>
      <c r="AL549" s="1"/>
      <c r="AM549" s="1"/>
      <c r="AN549" s="1"/>
      <c r="AO549" s="71">
        <v>6400</v>
      </c>
      <c r="AP549" s="71"/>
      <c r="AR549" s="4">
        <f>IFERROR(VLOOKUP(Table3[[#This Row],[Station '#]], $AU$3:$AV$147,2,FALSE),"")</f>
        <v>6400</v>
      </c>
    </row>
    <row r="550" spans="1:44" x14ac:dyDescent="0.3">
      <c r="A550" s="70" t="s">
        <v>357</v>
      </c>
      <c r="B550" s="2" t="s">
        <v>358</v>
      </c>
      <c r="C550" s="1">
        <v>406</v>
      </c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1"/>
      <c r="S550" s="1"/>
      <c r="T550" s="1"/>
      <c r="U550" s="1"/>
      <c r="V550" s="1"/>
      <c r="W550" s="1"/>
      <c r="X550" s="1"/>
      <c r="Y550" s="1">
        <v>8100</v>
      </c>
      <c r="Z550" s="1">
        <v>6300</v>
      </c>
      <c r="AA550" s="1">
        <v>5300</v>
      </c>
      <c r="AB550" s="1">
        <v>5700</v>
      </c>
      <c r="AC550" s="1">
        <v>6500</v>
      </c>
      <c r="AD550" s="1"/>
      <c r="AE550" s="1" t="s">
        <v>9</v>
      </c>
      <c r="AF550" s="1">
        <v>6100</v>
      </c>
      <c r="AG550" s="1">
        <v>7100</v>
      </c>
      <c r="AH550" s="1"/>
      <c r="AI550" s="1">
        <v>7500</v>
      </c>
      <c r="AJ550" s="1"/>
      <c r="AK550" s="1">
        <f>VLOOKUP(C550,[1]DataDownloadReport_02082019!$A$2:$E$123,5,FALSE)</f>
        <v>7500</v>
      </c>
      <c r="AL550" s="1"/>
      <c r="AM550" s="1">
        <v>8500</v>
      </c>
      <c r="AN550" s="1"/>
      <c r="AO550" s="71">
        <v>9600</v>
      </c>
      <c r="AP550" s="71"/>
      <c r="AR550" s="4">
        <f>IFERROR(VLOOKUP(Table3[[#This Row],[Station '#]], $AU$3:$AV$147,2,FALSE),"")</f>
        <v>9600</v>
      </c>
    </row>
    <row r="551" spans="1:44" x14ac:dyDescent="0.3">
      <c r="A551" s="70" t="s">
        <v>357</v>
      </c>
      <c r="B551" s="2" t="s">
        <v>164</v>
      </c>
      <c r="C551" s="1">
        <v>412</v>
      </c>
      <c r="D551" s="2"/>
      <c r="E551" s="2"/>
      <c r="F551" s="2"/>
      <c r="G551" s="2"/>
      <c r="H551" s="2"/>
      <c r="I551" s="2">
        <v>1400</v>
      </c>
      <c r="J551" s="2">
        <v>1600</v>
      </c>
      <c r="K551" s="2">
        <v>1500</v>
      </c>
      <c r="L551" s="2">
        <v>1400</v>
      </c>
      <c r="M551" s="2">
        <v>1300</v>
      </c>
      <c r="N551" s="2">
        <v>1300</v>
      </c>
      <c r="O551" s="2">
        <v>1600</v>
      </c>
      <c r="P551" s="2">
        <v>2300</v>
      </c>
      <c r="Q551" s="2">
        <v>3000</v>
      </c>
      <c r="R551" s="1">
        <v>2800</v>
      </c>
      <c r="S551" s="1">
        <v>3100</v>
      </c>
      <c r="T551" s="1">
        <v>3400</v>
      </c>
      <c r="U551" s="1">
        <v>5000</v>
      </c>
      <c r="V551" s="1">
        <v>4600</v>
      </c>
      <c r="W551" s="1">
        <v>5600</v>
      </c>
      <c r="X551" s="1">
        <v>9300</v>
      </c>
      <c r="Y551" s="1">
        <v>11500</v>
      </c>
      <c r="Z551" s="1">
        <v>10200</v>
      </c>
      <c r="AA551" s="1">
        <v>9100</v>
      </c>
      <c r="AB551" s="1">
        <v>8600</v>
      </c>
      <c r="AC551" s="1">
        <v>9600</v>
      </c>
      <c r="AD551" s="1"/>
      <c r="AE551" s="1" t="s">
        <v>9</v>
      </c>
      <c r="AF551" s="1">
        <v>10300</v>
      </c>
      <c r="AG551" s="1">
        <v>8300</v>
      </c>
      <c r="AH551" s="1"/>
      <c r="AI551" s="1">
        <v>10100</v>
      </c>
      <c r="AJ551" s="1"/>
      <c r="AK551" s="1">
        <f>VLOOKUP(C551,[1]DataDownloadReport_02082019!$A$2:$E$123,5,FALSE)</f>
        <v>12100</v>
      </c>
      <c r="AL551" s="1"/>
      <c r="AM551" s="1">
        <v>14000</v>
      </c>
      <c r="AN551" s="1"/>
      <c r="AO551" s="71">
        <v>13900</v>
      </c>
      <c r="AP551" s="71"/>
      <c r="AR551" s="4">
        <f>IFERROR(VLOOKUP(Table3[[#This Row],[Station '#]], $AU$3:$AV$147,2,FALSE),"")</f>
        <v>13900</v>
      </c>
    </row>
    <row r="552" spans="1:44" ht="16.5" hidden="1" customHeight="1" x14ac:dyDescent="0.3">
      <c r="A552" s="70" t="s">
        <v>357</v>
      </c>
      <c r="B552" s="2" t="s">
        <v>359</v>
      </c>
      <c r="C552" s="1">
        <v>479</v>
      </c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>
        <v>700</v>
      </c>
      <c r="Q552" s="2">
        <v>2400</v>
      </c>
      <c r="R552" s="1">
        <v>2500</v>
      </c>
      <c r="S552" s="1">
        <v>2300</v>
      </c>
      <c r="T552" s="1" t="s">
        <v>22</v>
      </c>
      <c r="U552" s="1">
        <v>2900</v>
      </c>
      <c r="V552" s="1">
        <v>3400</v>
      </c>
      <c r="W552" s="1">
        <v>4000</v>
      </c>
      <c r="X552" s="1">
        <v>7000</v>
      </c>
      <c r="Y552" s="1">
        <v>6400</v>
      </c>
      <c r="Z552" s="1">
        <v>6200</v>
      </c>
      <c r="AA552" s="1">
        <v>6200</v>
      </c>
      <c r="AB552" s="1">
        <v>5200</v>
      </c>
      <c r="AC552" s="1"/>
      <c r="AD552" s="1"/>
      <c r="AE552" s="1" t="s">
        <v>9</v>
      </c>
      <c r="AF552" s="1" t="s">
        <v>9</v>
      </c>
      <c r="AG552" s="1"/>
      <c r="AH552" s="1"/>
      <c r="AI552" s="1"/>
      <c r="AJ552" s="1"/>
      <c r="AK552" s="1"/>
      <c r="AL552" s="1"/>
      <c r="AM552" s="1" t="e">
        <v>#N/A</v>
      </c>
      <c r="AN552" s="1"/>
      <c r="AO552" s="71"/>
      <c r="AP552" s="71"/>
      <c r="AR552" s="4" t="str">
        <f>IFERROR(VLOOKUP(Table3[[#This Row],[Station '#]], $AU$3:$AV$147,2,FALSE),"")</f>
        <v/>
      </c>
    </row>
    <row r="553" spans="1:44" x14ac:dyDescent="0.3">
      <c r="A553" s="70"/>
      <c r="B553" s="2"/>
      <c r="C553" s="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1"/>
      <c r="S553" s="1"/>
      <c r="T553" s="1"/>
      <c r="U553" s="1"/>
      <c r="V553" s="1"/>
      <c r="W553" s="1"/>
      <c r="X553" s="1"/>
      <c r="Y553" s="1"/>
      <c r="Z553" s="1"/>
      <c r="AA553" s="1"/>
      <c r="AB553" s="1"/>
      <c r="AC553" s="1"/>
      <c r="AD553" s="1"/>
      <c r="AE553" s="1"/>
      <c r="AF553" s="1"/>
      <c r="AG553" s="1"/>
      <c r="AH553" s="1"/>
      <c r="AI553" s="1"/>
      <c r="AJ553" s="1"/>
      <c r="AK553" s="1"/>
      <c r="AL553" s="1"/>
      <c r="AM553" s="1"/>
      <c r="AN553" s="1"/>
      <c r="AO553" s="71"/>
      <c r="AP553" s="71"/>
      <c r="AR553" s="4" t="str">
        <f>IFERROR(VLOOKUP(Table3[[#This Row],[Station '#]], $AU$3:$AV$147,2,FALSE),"")</f>
        <v/>
      </c>
    </row>
    <row r="554" spans="1:44" x14ac:dyDescent="0.3">
      <c r="A554" s="78" t="s">
        <v>458</v>
      </c>
      <c r="B554" s="79" t="s">
        <v>235</v>
      </c>
      <c r="C554" s="72">
        <v>59</v>
      </c>
      <c r="D554" s="79"/>
      <c r="E554" s="79"/>
      <c r="F554" s="79"/>
      <c r="G554" s="79"/>
      <c r="H554" s="79"/>
      <c r="I554" s="79"/>
      <c r="J554" s="79"/>
      <c r="K554" s="79"/>
      <c r="L554" s="79"/>
      <c r="M554" s="79"/>
      <c r="N554" s="79"/>
      <c r="O554" s="79"/>
      <c r="P554" s="79"/>
      <c r="Q554" s="79"/>
      <c r="R554" s="81"/>
      <c r="S554" s="81"/>
      <c r="T554" s="81"/>
      <c r="U554" s="81"/>
      <c r="V554" s="81"/>
      <c r="W554" s="81"/>
      <c r="X554" s="81">
        <v>21800</v>
      </c>
      <c r="Y554" s="81">
        <v>23900</v>
      </c>
      <c r="Z554" s="81">
        <v>25000</v>
      </c>
      <c r="AA554" s="81">
        <v>23800</v>
      </c>
      <c r="AB554" s="81">
        <v>23400</v>
      </c>
      <c r="AC554" s="81">
        <v>23800</v>
      </c>
      <c r="AD554" s="81">
        <v>24000</v>
      </c>
      <c r="AE554" s="81">
        <v>23300</v>
      </c>
      <c r="AF554" s="81">
        <v>23500</v>
      </c>
      <c r="AG554" s="81">
        <v>26400</v>
      </c>
      <c r="AH554" s="81"/>
      <c r="AI554" s="81"/>
      <c r="AJ554" s="81"/>
      <c r="AK554" s="81">
        <f>VLOOKUP(C554,[1]DataDownloadReport_02082019!$A$2:$E$123,5,FALSE)</f>
        <v>27100</v>
      </c>
      <c r="AL554" s="81">
        <v>28500</v>
      </c>
      <c r="AM554" s="1">
        <v>18400</v>
      </c>
      <c r="AN554" s="1">
        <v>28700</v>
      </c>
      <c r="AO554" s="71">
        <v>32500</v>
      </c>
      <c r="AP554" s="71"/>
      <c r="AR554" s="4">
        <f>IFERROR(VLOOKUP(Table3[[#This Row],[Station '#]], $AU$3:$AV$147,2,FALSE),"")</f>
        <v>32500</v>
      </c>
    </row>
    <row r="555" spans="1:44" x14ac:dyDescent="0.3">
      <c r="A555" s="70"/>
      <c r="B555" s="2"/>
      <c r="C555" s="1"/>
      <c r="D555" s="2"/>
      <c r="E555" s="2"/>
      <c r="F555" s="2"/>
      <c r="G555" s="2"/>
      <c r="H555" s="2"/>
      <c r="I555" s="2" t="s">
        <v>9</v>
      </c>
      <c r="J555" s="2" t="s">
        <v>9</v>
      </c>
      <c r="K555" s="2" t="s">
        <v>9</v>
      </c>
      <c r="L555" s="2"/>
      <c r="M555" s="2"/>
      <c r="N555" s="2"/>
      <c r="O555" s="2"/>
      <c r="P555" s="2"/>
      <c r="Q555" s="2"/>
      <c r="R555" s="1"/>
      <c r="S555" s="1" t="s">
        <v>7</v>
      </c>
      <c r="T555" s="1" t="s">
        <v>9</v>
      </c>
      <c r="U555" s="1" t="s">
        <v>7</v>
      </c>
      <c r="V555" s="1" t="s">
        <v>9</v>
      </c>
      <c r="W555" s="1"/>
      <c r="X555" s="1"/>
      <c r="Y555" s="1"/>
      <c r="Z555" s="1"/>
      <c r="AA555" s="1"/>
      <c r="AB555" s="1"/>
      <c r="AC555" s="1"/>
      <c r="AD555" s="1"/>
      <c r="AE555" s="1" t="s">
        <v>9</v>
      </c>
      <c r="AF555" s="1" t="s">
        <v>9</v>
      </c>
      <c r="AG555" s="1"/>
      <c r="AH555" s="1"/>
      <c r="AI555" s="1"/>
      <c r="AJ555" s="1"/>
      <c r="AK555" s="1"/>
      <c r="AL555" s="1"/>
      <c r="AM555" s="1"/>
      <c r="AN555" s="1"/>
      <c r="AO555" s="71"/>
      <c r="AP555" s="71"/>
      <c r="AR555" s="4" t="str">
        <f>IFERROR(VLOOKUP(Table3[[#This Row],[Station '#]], $AU$3:$AV$147,2,FALSE),"")</f>
        <v/>
      </c>
    </row>
    <row r="556" spans="1:44" x14ac:dyDescent="0.3">
      <c r="A556" s="70" t="s">
        <v>360</v>
      </c>
      <c r="B556" s="2" t="s">
        <v>318</v>
      </c>
      <c r="C556" s="1">
        <v>525</v>
      </c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1"/>
      <c r="S556" s="1"/>
      <c r="T556" s="1"/>
      <c r="U556" s="1">
        <v>8400</v>
      </c>
      <c r="V556" s="1">
        <v>10700</v>
      </c>
      <c r="W556" s="1">
        <v>12500</v>
      </c>
      <c r="X556" s="1">
        <v>11600</v>
      </c>
      <c r="Y556" s="1">
        <v>13400</v>
      </c>
      <c r="Z556" s="1">
        <v>14000</v>
      </c>
      <c r="AA556" s="1">
        <v>17700</v>
      </c>
      <c r="AB556" s="1">
        <v>15700</v>
      </c>
      <c r="AC556" s="1">
        <v>16700</v>
      </c>
      <c r="AD556" s="1">
        <v>16100</v>
      </c>
      <c r="AE556" s="1">
        <v>18700</v>
      </c>
      <c r="AF556" s="1">
        <v>18800</v>
      </c>
      <c r="AG556" s="1"/>
      <c r="AH556" s="1">
        <v>20900</v>
      </c>
      <c r="AI556" s="1">
        <v>21800</v>
      </c>
      <c r="AJ556" s="1">
        <v>25100</v>
      </c>
      <c r="AK556" s="1">
        <f>VLOOKUP(C556,[1]DataDownloadReport_02082019!$A$2:$E$123,5,FALSE)</f>
        <v>20800</v>
      </c>
      <c r="AL556" s="1">
        <v>23900</v>
      </c>
      <c r="AM556" s="1"/>
      <c r="AN556" s="1">
        <v>30000</v>
      </c>
      <c r="AO556" s="71">
        <v>24400</v>
      </c>
      <c r="AP556" s="71"/>
      <c r="AR556" s="4">
        <f>IFERROR(VLOOKUP(Table3[[#This Row],[Station '#]], $AU$3:$AV$147,2,FALSE),"")</f>
        <v>24400</v>
      </c>
    </row>
    <row r="557" spans="1:44" x14ac:dyDescent="0.3">
      <c r="A557" s="70" t="s">
        <v>360</v>
      </c>
      <c r="B557" s="2" t="s">
        <v>21</v>
      </c>
      <c r="C557" s="1">
        <v>415</v>
      </c>
      <c r="D557" s="2"/>
      <c r="E557" s="2"/>
      <c r="F557" s="2"/>
      <c r="G557" s="2"/>
      <c r="H557" s="2"/>
      <c r="I557" s="2">
        <v>1700</v>
      </c>
      <c r="J557" s="2">
        <v>1700</v>
      </c>
      <c r="K557" s="2">
        <v>2000</v>
      </c>
      <c r="L557" s="2">
        <v>2400</v>
      </c>
      <c r="M557" s="2">
        <v>2400</v>
      </c>
      <c r="N557" s="2">
        <v>3100</v>
      </c>
      <c r="O557" s="2">
        <v>3000</v>
      </c>
      <c r="P557" s="2">
        <v>4000</v>
      </c>
      <c r="Q557" s="2">
        <v>4500</v>
      </c>
      <c r="R557" s="1">
        <v>5600</v>
      </c>
      <c r="S557" s="1">
        <v>5900</v>
      </c>
      <c r="T557" s="1">
        <v>7200</v>
      </c>
      <c r="U557" s="1">
        <v>8500</v>
      </c>
      <c r="V557" s="1">
        <v>11100</v>
      </c>
      <c r="W557" s="1">
        <v>12700</v>
      </c>
      <c r="X557" s="1">
        <v>12900</v>
      </c>
      <c r="Y557" s="1">
        <v>15100</v>
      </c>
      <c r="Z557" s="1">
        <v>18000</v>
      </c>
      <c r="AA557" s="1"/>
      <c r="AB557" s="1">
        <v>15100</v>
      </c>
      <c r="AC557" s="1">
        <v>13200</v>
      </c>
      <c r="AD557" s="1">
        <v>14700</v>
      </c>
      <c r="AE557" s="1">
        <v>20200</v>
      </c>
      <c r="AF557" s="1">
        <v>19900</v>
      </c>
      <c r="AG557" s="1"/>
      <c r="AH557" s="1"/>
      <c r="AI557" s="1"/>
      <c r="AJ557" s="1"/>
      <c r="AK557" s="1"/>
      <c r="AL557" s="1"/>
      <c r="AM557" s="1"/>
      <c r="AN557" s="1"/>
      <c r="AO557" s="71"/>
      <c r="AP557" s="71"/>
      <c r="AR557" s="4" t="str">
        <f>IFERROR(VLOOKUP(Table3[[#This Row],[Station '#]], $AU$3:$AV$147,2,FALSE),"")</f>
        <v/>
      </c>
    </row>
    <row r="558" spans="1:44" x14ac:dyDescent="0.3">
      <c r="A558" s="70" t="s">
        <v>360</v>
      </c>
      <c r="B558" s="2" t="s">
        <v>427</v>
      </c>
      <c r="C558" s="72">
        <v>72</v>
      </c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1"/>
      <c r="S558" s="1"/>
      <c r="T558" s="1"/>
      <c r="U558" s="1"/>
      <c r="V558" s="1"/>
      <c r="W558" s="1"/>
      <c r="X558" s="1"/>
      <c r="Y558" s="1"/>
      <c r="Z558" s="1"/>
      <c r="AA558" s="1"/>
      <c r="AB558" s="1"/>
      <c r="AC558" s="1"/>
      <c r="AD558" s="1"/>
      <c r="AE558" s="1"/>
      <c r="AF558" s="1">
        <v>16000</v>
      </c>
      <c r="AG558" s="1">
        <v>16600</v>
      </c>
      <c r="AH558" s="1">
        <v>16500</v>
      </c>
      <c r="AI558" s="1">
        <v>16800</v>
      </c>
      <c r="AJ558" s="1">
        <v>17900</v>
      </c>
      <c r="AK558" s="1"/>
      <c r="AL558" s="1">
        <v>21700</v>
      </c>
      <c r="AM558" s="1">
        <v>18000</v>
      </c>
      <c r="AN558" s="1">
        <v>20000</v>
      </c>
      <c r="AO558" s="71">
        <v>22500</v>
      </c>
      <c r="AP558" s="71"/>
      <c r="AR558" s="4">
        <f>IFERROR(VLOOKUP(Table3[[#This Row],[Station '#]], $AU$3:$AV$147,2,FALSE),"")</f>
        <v>22500</v>
      </c>
    </row>
    <row r="559" spans="1:44" x14ac:dyDescent="0.3">
      <c r="A559" s="70" t="s">
        <v>360</v>
      </c>
      <c r="B559" s="2" t="s">
        <v>36</v>
      </c>
      <c r="C559" s="1">
        <v>414</v>
      </c>
      <c r="D559" s="2"/>
      <c r="E559" s="2"/>
      <c r="F559" s="2"/>
      <c r="G559" s="2"/>
      <c r="H559" s="2"/>
      <c r="I559" s="2">
        <v>2400</v>
      </c>
      <c r="J559" s="2">
        <v>2700</v>
      </c>
      <c r="K559" s="2">
        <v>3200</v>
      </c>
      <c r="L559" s="2">
        <v>3600</v>
      </c>
      <c r="M559" s="2">
        <v>3600</v>
      </c>
      <c r="N559" s="2">
        <v>4500</v>
      </c>
      <c r="O559" s="2">
        <v>4200</v>
      </c>
      <c r="P559" s="2">
        <v>5000</v>
      </c>
      <c r="Q559" s="2">
        <v>5100</v>
      </c>
      <c r="R559" s="1">
        <v>5700</v>
      </c>
      <c r="S559" s="1">
        <v>5600</v>
      </c>
      <c r="T559" s="1">
        <v>5700</v>
      </c>
      <c r="U559" s="1">
        <v>6400</v>
      </c>
      <c r="V559" s="1">
        <v>6300</v>
      </c>
      <c r="W559" s="1">
        <v>7800</v>
      </c>
      <c r="X559" s="1">
        <v>7200</v>
      </c>
      <c r="Y559" s="1">
        <v>9400</v>
      </c>
      <c r="Z559" s="1">
        <v>9900</v>
      </c>
      <c r="AA559" s="1"/>
      <c r="AB559" s="1"/>
      <c r="AC559" s="1">
        <v>9500</v>
      </c>
      <c r="AD559" s="1">
        <v>9500</v>
      </c>
      <c r="AE559" s="1">
        <v>12700</v>
      </c>
      <c r="AF559" s="1">
        <v>13700</v>
      </c>
      <c r="AG559" s="1">
        <v>11800</v>
      </c>
      <c r="AH559" s="1">
        <v>12300</v>
      </c>
      <c r="AI559" s="1">
        <v>13100</v>
      </c>
      <c r="AJ559" s="1">
        <v>14100</v>
      </c>
      <c r="AK559" s="1">
        <f>VLOOKUP(C559,[1]DataDownloadReport_02082019!$A$2:$E$123,5,FALSE)</f>
        <v>12300</v>
      </c>
      <c r="AL559" s="1"/>
      <c r="AM559" s="1">
        <v>13600</v>
      </c>
      <c r="AN559" s="1"/>
      <c r="AO559" s="71">
        <v>15600</v>
      </c>
      <c r="AP559" s="71"/>
      <c r="AR559" s="4">
        <f>IFERROR(VLOOKUP(Table3[[#This Row],[Station '#]], $AU$3:$AV$147,2,FALSE),"")</f>
        <v>15600</v>
      </c>
    </row>
    <row r="560" spans="1:44" x14ac:dyDescent="0.3">
      <c r="A560" s="70"/>
      <c r="B560" s="2"/>
      <c r="C560" s="1"/>
      <c r="D560" s="2"/>
      <c r="E560" s="2"/>
      <c r="F560" s="2"/>
      <c r="G560" s="2"/>
      <c r="H560" s="2"/>
      <c r="I560" s="2" t="s">
        <v>9</v>
      </c>
      <c r="J560" s="2" t="s">
        <v>9</v>
      </c>
      <c r="K560" s="2" t="s">
        <v>9</v>
      </c>
      <c r="L560" s="2"/>
      <c r="M560" s="2"/>
      <c r="N560" s="2"/>
      <c r="O560" s="2"/>
      <c r="P560" s="2"/>
      <c r="Q560" s="2"/>
      <c r="R560" s="1"/>
      <c r="S560" s="1" t="s">
        <v>7</v>
      </c>
      <c r="T560" s="1" t="s">
        <v>9</v>
      </c>
      <c r="U560" s="1" t="s">
        <v>7</v>
      </c>
      <c r="V560" s="1" t="s">
        <v>9</v>
      </c>
      <c r="W560" s="1"/>
      <c r="X560" s="1"/>
      <c r="Y560" s="1"/>
      <c r="Z560" s="1"/>
      <c r="AA560" s="1"/>
      <c r="AB560" s="1"/>
      <c r="AC560" s="1"/>
      <c r="AD560" s="1"/>
      <c r="AE560" s="1" t="s">
        <v>9</v>
      </c>
      <c r="AF560" s="1" t="s">
        <v>9</v>
      </c>
      <c r="AG560" s="1"/>
      <c r="AH560" s="1"/>
      <c r="AI560" s="1"/>
      <c r="AJ560" s="1"/>
      <c r="AK560" s="1"/>
      <c r="AL560" s="1"/>
      <c r="AM560" s="1"/>
      <c r="AN560" s="1"/>
      <c r="AO560" s="71"/>
      <c r="AP560" s="71"/>
      <c r="AR560" s="4" t="str">
        <f>IFERROR(VLOOKUP(Table3[[#This Row],[Station '#]], $AU$3:$AV$147,2,FALSE),"")</f>
        <v/>
      </c>
    </row>
    <row r="561" spans="1:44" ht="16.5" hidden="1" customHeight="1" x14ac:dyDescent="0.3">
      <c r="A561" s="70" t="s">
        <v>361</v>
      </c>
      <c r="B561" s="2" t="s">
        <v>27</v>
      </c>
      <c r="C561" s="1">
        <v>417</v>
      </c>
      <c r="D561" s="2">
        <v>4200</v>
      </c>
      <c r="E561" s="2">
        <v>4100</v>
      </c>
      <c r="F561" s="2">
        <v>4600</v>
      </c>
      <c r="G561" s="2">
        <v>4500</v>
      </c>
      <c r="H561" s="2">
        <v>2800</v>
      </c>
      <c r="I561" s="2">
        <v>3000</v>
      </c>
      <c r="J561" s="2">
        <v>2700</v>
      </c>
      <c r="K561" s="2">
        <v>3500</v>
      </c>
      <c r="L561" s="2">
        <v>2800</v>
      </c>
      <c r="M561" s="2">
        <v>2700</v>
      </c>
      <c r="N561" s="2">
        <v>3300</v>
      </c>
      <c r="O561" s="2">
        <v>3400</v>
      </c>
      <c r="P561" s="2">
        <v>3400</v>
      </c>
      <c r="Q561" s="2">
        <v>3000</v>
      </c>
      <c r="R561" s="1">
        <v>4000</v>
      </c>
      <c r="S561" s="1">
        <v>3700</v>
      </c>
      <c r="T561" s="1">
        <v>4100</v>
      </c>
      <c r="U561" s="1">
        <v>4000</v>
      </c>
      <c r="V561" s="1">
        <v>3300</v>
      </c>
      <c r="W561" s="1">
        <v>3700</v>
      </c>
      <c r="X561" s="1">
        <v>4200</v>
      </c>
      <c r="Y561" s="1">
        <v>3500</v>
      </c>
      <c r="Z561" s="1">
        <v>3400</v>
      </c>
      <c r="AA561" s="1">
        <v>2900</v>
      </c>
      <c r="AB561" s="1">
        <v>2500</v>
      </c>
      <c r="AC561" s="1">
        <v>2600</v>
      </c>
      <c r="AD561" s="1"/>
      <c r="AE561" s="1" t="s">
        <v>9</v>
      </c>
      <c r="AF561" s="1" t="s">
        <v>9</v>
      </c>
      <c r="AG561" s="1"/>
      <c r="AH561" s="1"/>
      <c r="AI561" s="1"/>
      <c r="AJ561" s="1"/>
      <c r="AK561" s="1"/>
      <c r="AL561" s="1"/>
      <c r="AM561" s="1"/>
      <c r="AN561" s="1"/>
      <c r="AO561" s="71"/>
      <c r="AP561" s="71"/>
      <c r="AR561" s="4" t="str">
        <f>IFERROR(VLOOKUP(Table3[[#This Row],[Station '#]], $AU$3:$AV$147,2,FALSE),"")</f>
        <v/>
      </c>
    </row>
    <row r="562" spans="1:44" x14ac:dyDescent="0.3">
      <c r="A562" s="70" t="s">
        <v>361</v>
      </c>
      <c r="B562" s="2" t="s">
        <v>362</v>
      </c>
      <c r="C562" s="1">
        <v>416</v>
      </c>
      <c r="D562" s="2"/>
      <c r="E562" s="2"/>
      <c r="F562" s="2"/>
      <c r="G562" s="2"/>
      <c r="H562" s="2"/>
      <c r="I562" s="2">
        <v>2700</v>
      </c>
      <c r="J562" s="2">
        <v>2600</v>
      </c>
      <c r="K562" s="2">
        <v>3200</v>
      </c>
      <c r="L562" s="2">
        <v>2600</v>
      </c>
      <c r="M562" s="2">
        <v>2500</v>
      </c>
      <c r="N562" s="2">
        <v>2600</v>
      </c>
      <c r="O562" s="2">
        <v>2500</v>
      </c>
      <c r="P562" s="2">
        <v>2400</v>
      </c>
      <c r="Q562" s="2">
        <v>2200</v>
      </c>
      <c r="R562" s="1">
        <v>2300</v>
      </c>
      <c r="S562" s="1">
        <v>2400</v>
      </c>
      <c r="T562" s="1">
        <v>2500</v>
      </c>
      <c r="U562" s="1">
        <v>2100</v>
      </c>
      <c r="V562" s="1">
        <v>2600</v>
      </c>
      <c r="W562" s="1">
        <v>2400</v>
      </c>
      <c r="X562" s="1">
        <v>2800</v>
      </c>
      <c r="Y562" s="1">
        <v>3100</v>
      </c>
      <c r="Z562" s="1">
        <v>3400</v>
      </c>
      <c r="AA562" s="1">
        <v>2600</v>
      </c>
      <c r="AB562" s="1">
        <v>2200</v>
      </c>
      <c r="AC562" s="1">
        <v>2400</v>
      </c>
      <c r="AD562" s="1"/>
      <c r="AE562" s="1" t="s">
        <v>9</v>
      </c>
      <c r="AF562" s="1" t="s">
        <v>9</v>
      </c>
      <c r="AG562" s="1">
        <v>3000</v>
      </c>
      <c r="AH562" s="1"/>
      <c r="AI562" s="1">
        <v>3500</v>
      </c>
      <c r="AJ562" s="1"/>
      <c r="AK562" s="1">
        <f>VLOOKUP(C562,[1]DataDownloadReport_02082019!$A$2:$E$123,5,FALSE)</f>
        <v>3800</v>
      </c>
      <c r="AL562" s="1"/>
      <c r="AM562" s="1">
        <v>3400</v>
      </c>
      <c r="AN562" s="1"/>
      <c r="AO562" s="71">
        <v>4000</v>
      </c>
      <c r="AP562" s="71"/>
      <c r="AR562" s="4">
        <f>IFERROR(VLOOKUP(Table3[[#This Row],[Station '#]], $AU$3:$AV$147,2,FALSE),"")</f>
        <v>4000</v>
      </c>
    </row>
    <row r="563" spans="1:44" ht="15" customHeight="1" x14ac:dyDescent="0.3">
      <c r="A563" s="70"/>
      <c r="B563" s="2"/>
      <c r="C563" s="1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1"/>
      <c r="S563" s="1" t="s">
        <v>7</v>
      </c>
      <c r="T563" s="1" t="s">
        <v>9</v>
      </c>
      <c r="U563" s="1" t="s">
        <v>7</v>
      </c>
      <c r="V563" s="1" t="s">
        <v>9</v>
      </c>
      <c r="W563" s="1"/>
      <c r="X563" s="1"/>
      <c r="Y563" s="1"/>
      <c r="Z563" s="1"/>
      <c r="AA563" s="1"/>
      <c r="AB563" s="1"/>
      <c r="AC563" s="1"/>
      <c r="AD563" s="1"/>
      <c r="AE563" s="1" t="s">
        <v>9</v>
      </c>
      <c r="AF563" s="1" t="s">
        <v>9</v>
      </c>
      <c r="AG563" s="1"/>
      <c r="AH563" s="1"/>
      <c r="AI563" s="1"/>
      <c r="AJ563" s="1"/>
      <c r="AK563" s="1"/>
      <c r="AL563" s="1"/>
      <c r="AM563" s="1"/>
      <c r="AN563" s="1"/>
      <c r="AO563" s="71"/>
      <c r="AP563" s="71"/>
      <c r="AR563" s="4" t="str">
        <f>IFERROR(VLOOKUP(Table3[[#This Row],[Station '#]], $AU$3:$AV$147,2,FALSE),"")</f>
        <v/>
      </c>
    </row>
    <row r="564" spans="1:44" ht="16.5" hidden="1" customHeight="1" x14ac:dyDescent="0.3">
      <c r="A564" s="70" t="s">
        <v>363</v>
      </c>
      <c r="B564" s="2" t="s">
        <v>232</v>
      </c>
      <c r="C564" s="1">
        <v>453</v>
      </c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1"/>
      <c r="S564" s="1"/>
      <c r="T564" s="1"/>
      <c r="U564" s="1"/>
      <c r="V564" s="1"/>
      <c r="W564" s="1"/>
      <c r="X564" s="1"/>
      <c r="Y564" s="1">
        <v>5800</v>
      </c>
      <c r="Z564" s="1">
        <v>7100</v>
      </c>
      <c r="AA564" s="1"/>
      <c r="AB564" s="1">
        <v>8800</v>
      </c>
      <c r="AC564" s="1">
        <v>7300</v>
      </c>
      <c r="AD564" s="1"/>
      <c r="AE564" s="1" t="s">
        <v>9</v>
      </c>
      <c r="AF564" s="1" t="s">
        <v>9</v>
      </c>
      <c r="AG564" s="1"/>
      <c r="AH564" s="1"/>
      <c r="AI564" s="1"/>
      <c r="AJ564" s="1"/>
      <c r="AK564" s="1"/>
      <c r="AL564" s="1"/>
      <c r="AM564" s="1"/>
      <c r="AN564" s="1"/>
      <c r="AO564" s="71"/>
      <c r="AP564" s="71"/>
      <c r="AR564" s="4" t="str">
        <f>IFERROR(VLOOKUP(Table3[[#This Row],[Station '#]], $AU$3:$AV$147,2,FALSE),"")</f>
        <v/>
      </c>
    </row>
    <row r="565" spans="1:44" ht="15" customHeight="1" x14ac:dyDescent="0.3">
      <c r="A565" s="70" t="s">
        <v>363</v>
      </c>
      <c r="B565" s="2" t="s">
        <v>413</v>
      </c>
      <c r="C565" s="72">
        <v>62</v>
      </c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1"/>
      <c r="S565" s="1"/>
      <c r="T565" s="1"/>
      <c r="U565" s="1"/>
      <c r="V565" s="1"/>
      <c r="W565" s="1"/>
      <c r="X565" s="1"/>
      <c r="Y565" s="1"/>
      <c r="Z565" s="1"/>
      <c r="AA565" s="1">
        <v>5600</v>
      </c>
      <c r="AB565" s="1">
        <v>6900</v>
      </c>
      <c r="AC565" s="1">
        <v>6600</v>
      </c>
      <c r="AD565" s="1">
        <v>7300</v>
      </c>
      <c r="AE565" s="1">
        <v>8200</v>
      </c>
      <c r="AF565" s="1">
        <v>8900</v>
      </c>
      <c r="AG565" s="1">
        <v>9700</v>
      </c>
      <c r="AH565" s="1">
        <v>10800</v>
      </c>
      <c r="AI565" s="1">
        <v>11600</v>
      </c>
      <c r="AJ565" s="1">
        <v>11800</v>
      </c>
      <c r="AK565" s="1">
        <f>VLOOKUP(C565,[1]DataDownloadReport_02082019!$A$2:$E$123,5,FALSE)</f>
        <v>13100</v>
      </c>
      <c r="AL565" s="1">
        <v>13700</v>
      </c>
      <c r="AM565" s="1">
        <v>11600</v>
      </c>
      <c r="AN565" s="1">
        <v>13200</v>
      </c>
      <c r="AO565" s="71">
        <v>14000</v>
      </c>
      <c r="AP565" s="71"/>
      <c r="AR565" s="4">
        <f>IFERROR(VLOOKUP(Table3[[#This Row],[Station '#]], $AU$3:$AV$147,2,FALSE),"")</f>
        <v>14000</v>
      </c>
    </row>
    <row r="566" spans="1:44" ht="16.5" hidden="1" customHeight="1" x14ac:dyDescent="0.3">
      <c r="A566" s="70" t="s">
        <v>363</v>
      </c>
      <c r="B566" s="2" t="s">
        <v>237</v>
      </c>
      <c r="C566" s="1">
        <v>532</v>
      </c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1"/>
      <c r="S566" s="1"/>
      <c r="T566" s="1"/>
      <c r="U566" s="1"/>
      <c r="V566" s="1"/>
      <c r="W566" s="1"/>
      <c r="X566" s="1"/>
      <c r="Y566" s="1">
        <v>7200</v>
      </c>
      <c r="Z566" s="1">
        <v>5100</v>
      </c>
      <c r="AA566" s="1">
        <v>5600</v>
      </c>
      <c r="AB566" s="1">
        <v>4500</v>
      </c>
      <c r="AC566" s="1">
        <v>5400</v>
      </c>
      <c r="AD566" s="1"/>
      <c r="AE566" s="1" t="s">
        <v>9</v>
      </c>
      <c r="AF566" s="1" t="s">
        <v>9</v>
      </c>
      <c r="AG566" s="1"/>
      <c r="AH566" s="1"/>
      <c r="AI566" s="1"/>
      <c r="AJ566" s="1"/>
      <c r="AK566" s="1"/>
      <c r="AL566" s="1"/>
      <c r="AM566" s="1"/>
      <c r="AN566" s="1"/>
      <c r="AO566" s="71"/>
      <c r="AP566" s="71"/>
      <c r="AR566" s="4" t="str">
        <f>IFERROR(VLOOKUP(Table3[[#This Row],[Station '#]], $AU$3:$AV$147,2,FALSE),"")</f>
        <v/>
      </c>
    </row>
    <row r="567" spans="1:44" ht="16.5" hidden="1" customHeight="1" x14ac:dyDescent="0.3">
      <c r="A567" s="70" t="s">
        <v>363</v>
      </c>
      <c r="B567" s="2" t="s">
        <v>81</v>
      </c>
      <c r="C567" s="1">
        <v>502</v>
      </c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>
        <v>900</v>
      </c>
      <c r="Q567" s="2">
        <v>900</v>
      </c>
      <c r="R567" s="1">
        <v>2200</v>
      </c>
      <c r="S567" s="1">
        <v>2600</v>
      </c>
      <c r="T567" s="1">
        <v>2900</v>
      </c>
      <c r="U567" s="1">
        <v>2700</v>
      </c>
      <c r="V567" s="1">
        <v>2200</v>
      </c>
      <c r="W567" s="1"/>
      <c r="X567" s="1">
        <v>10400</v>
      </c>
      <c r="Y567" s="1">
        <v>28700</v>
      </c>
      <c r="Z567" s="1">
        <v>27600</v>
      </c>
      <c r="AA567" s="1">
        <v>23500</v>
      </c>
      <c r="AB567" s="1">
        <v>25900</v>
      </c>
      <c r="AC567" s="1">
        <v>22100</v>
      </c>
      <c r="AD567" s="1"/>
      <c r="AE567" s="1" t="s">
        <v>9</v>
      </c>
      <c r="AF567" s="1" t="s">
        <v>9</v>
      </c>
      <c r="AG567" s="1"/>
      <c r="AH567" s="1"/>
      <c r="AI567" s="1"/>
      <c r="AJ567" s="1"/>
      <c r="AK567" s="1"/>
      <c r="AL567" s="1"/>
      <c r="AM567" s="1"/>
      <c r="AN567" s="1"/>
      <c r="AO567" s="71"/>
      <c r="AP567" s="71"/>
      <c r="AR567" s="4" t="str">
        <f>IFERROR(VLOOKUP(Table3[[#This Row],[Station '#]], $AU$3:$AV$147,2,FALSE),"")</f>
        <v/>
      </c>
    </row>
    <row r="568" spans="1:44" x14ac:dyDescent="0.3">
      <c r="A568" s="70" t="s">
        <v>363</v>
      </c>
      <c r="B568" s="2" t="s">
        <v>364</v>
      </c>
      <c r="C568" s="72">
        <v>61</v>
      </c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1"/>
      <c r="S568" s="1"/>
      <c r="T568" s="1"/>
      <c r="U568" s="1"/>
      <c r="V568" s="1"/>
      <c r="W568" s="1"/>
      <c r="X568" s="1">
        <v>16200</v>
      </c>
      <c r="Y568" s="1">
        <v>27100</v>
      </c>
      <c r="Z568" s="1">
        <v>27700</v>
      </c>
      <c r="AA568" s="1">
        <v>25500</v>
      </c>
      <c r="AB568" s="1">
        <v>25100</v>
      </c>
      <c r="AC568" s="1">
        <v>24000</v>
      </c>
      <c r="AD568" s="1">
        <v>23600</v>
      </c>
      <c r="AE568" s="1">
        <v>23800</v>
      </c>
      <c r="AF568" s="1">
        <v>24500</v>
      </c>
      <c r="AG568" s="1">
        <v>25500</v>
      </c>
      <c r="AH568" s="1">
        <v>23800</v>
      </c>
      <c r="AI568" s="1">
        <v>25000</v>
      </c>
      <c r="AJ568" s="1">
        <v>23800</v>
      </c>
      <c r="AK568" s="1">
        <f>VLOOKUP(C568,[1]DataDownloadReport_02082019!$A$2:$E$123,5,FALSE)</f>
        <v>23400</v>
      </c>
      <c r="AL568" s="1">
        <v>22700</v>
      </c>
      <c r="AM568" s="1">
        <v>14600</v>
      </c>
      <c r="AN568" s="1"/>
      <c r="AO568" s="71"/>
      <c r="AP568" s="71"/>
      <c r="AR568" s="4" t="str">
        <f>IFERROR(VLOOKUP(Table3[[#This Row],[Station '#]], $AU$3:$AV$147,2,FALSE),"")</f>
        <v/>
      </c>
    </row>
    <row r="569" spans="1:44" x14ac:dyDescent="0.3">
      <c r="A569" s="70"/>
      <c r="B569" s="2"/>
      <c r="C569" s="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1"/>
      <c r="S569" s="1"/>
      <c r="T569" s="1"/>
      <c r="U569" s="1"/>
      <c r="V569" s="1"/>
      <c r="W569" s="1"/>
      <c r="X569" s="1"/>
      <c r="Y569" s="1"/>
      <c r="Z569" s="1"/>
      <c r="AA569" s="1"/>
      <c r="AB569" s="1"/>
      <c r="AC569" s="1"/>
      <c r="AD569" s="1"/>
      <c r="AE569" s="1" t="s">
        <v>9</v>
      </c>
      <c r="AF569" s="1" t="s">
        <v>9</v>
      </c>
      <c r="AG569" s="1"/>
      <c r="AH569" s="1"/>
      <c r="AI569" s="1"/>
      <c r="AJ569" s="1"/>
      <c r="AK569" s="1"/>
      <c r="AL569" s="1"/>
      <c r="AM569" s="1"/>
      <c r="AN569" s="1"/>
      <c r="AO569" s="71"/>
      <c r="AP569" s="71"/>
      <c r="AR569" s="4" t="str">
        <f>IFERROR(VLOOKUP(Table3[[#This Row],[Station '#]], $AU$3:$AV$147,2,FALSE),"")</f>
        <v/>
      </c>
    </row>
    <row r="570" spans="1:44" x14ac:dyDescent="0.3">
      <c r="A570" s="78" t="s">
        <v>365</v>
      </c>
      <c r="B570" s="79" t="s">
        <v>188</v>
      </c>
      <c r="C570" s="81">
        <v>472</v>
      </c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>
        <v>1800</v>
      </c>
      <c r="Q570" s="79">
        <v>3000</v>
      </c>
      <c r="R570" s="81">
        <v>2100</v>
      </c>
      <c r="S570" s="81" t="s">
        <v>7</v>
      </c>
      <c r="T570" s="81">
        <v>1800</v>
      </c>
      <c r="U570" s="81">
        <v>2500</v>
      </c>
      <c r="V570" s="81">
        <v>2700</v>
      </c>
      <c r="W570" s="81">
        <v>3000</v>
      </c>
      <c r="X570" s="81">
        <v>4100</v>
      </c>
      <c r="Y570" s="81">
        <v>5500</v>
      </c>
      <c r="Z570" s="81">
        <v>5100</v>
      </c>
      <c r="AA570" s="81">
        <v>3100</v>
      </c>
      <c r="AB570" s="81">
        <v>3200</v>
      </c>
      <c r="AC570" s="81">
        <v>3400</v>
      </c>
      <c r="AD570" s="81"/>
      <c r="AE570" s="81" t="s">
        <v>9</v>
      </c>
      <c r="AF570" s="81" t="s">
        <v>9</v>
      </c>
      <c r="AG570" s="81"/>
      <c r="AH570" s="81">
        <v>4100</v>
      </c>
      <c r="AI570" s="81"/>
      <c r="AJ570" s="81"/>
      <c r="AK570" s="81"/>
      <c r="AL570" s="81">
        <v>5200</v>
      </c>
      <c r="AM570" s="81"/>
      <c r="AN570" s="81"/>
      <c r="AO570" s="85"/>
      <c r="AP570" s="100"/>
      <c r="AR570" s="4" t="str">
        <f>IFERROR(VLOOKUP(Table3[[#This Row],[Station '#]], $AU$3:$AV$147,2,FALSE),"")</f>
        <v/>
      </c>
    </row>
    <row r="571" spans="1:44" x14ac:dyDescent="0.3">
      <c r="A571" s="70"/>
      <c r="B571" s="2"/>
      <c r="C571" s="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1"/>
      <c r="S571" s="1" t="s">
        <v>7</v>
      </c>
      <c r="T571" s="1" t="s">
        <v>9</v>
      </c>
      <c r="U571" s="1" t="s">
        <v>7</v>
      </c>
      <c r="V571" s="1" t="s">
        <v>9</v>
      </c>
      <c r="W571" s="1"/>
      <c r="X571" s="1"/>
      <c r="Y571" s="1"/>
      <c r="Z571" s="1"/>
      <c r="AA571" s="1"/>
      <c r="AB571" s="1"/>
      <c r="AC571" s="1"/>
      <c r="AD571" s="1"/>
      <c r="AE571" s="1" t="s">
        <v>9</v>
      </c>
      <c r="AF571" s="1" t="s">
        <v>9</v>
      </c>
      <c r="AG571" s="1"/>
      <c r="AH571" s="1"/>
      <c r="AI571" s="1"/>
      <c r="AJ571" s="1"/>
      <c r="AK571" s="1"/>
      <c r="AL571" s="1"/>
      <c r="AM571" s="1"/>
      <c r="AN571" s="1"/>
      <c r="AO571" s="71"/>
      <c r="AP571" s="71"/>
      <c r="AR571" s="4" t="str">
        <f>IFERROR(VLOOKUP(Table3[[#This Row],[Station '#]], $AU$3:$AV$147,2,FALSE),"")</f>
        <v/>
      </c>
    </row>
    <row r="572" spans="1:44" x14ac:dyDescent="0.3">
      <c r="A572" s="70" t="s">
        <v>366</v>
      </c>
      <c r="B572" s="2" t="s">
        <v>188</v>
      </c>
      <c r="C572" s="1">
        <v>469</v>
      </c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>
        <v>4300</v>
      </c>
      <c r="Q572" s="2">
        <v>5100</v>
      </c>
      <c r="R572" s="1">
        <v>2900</v>
      </c>
      <c r="S572" s="1">
        <v>3400</v>
      </c>
      <c r="T572" s="1">
        <v>4600</v>
      </c>
      <c r="U572" s="1">
        <v>4900</v>
      </c>
      <c r="V572" s="1">
        <v>5100</v>
      </c>
      <c r="W572" s="1">
        <v>7800</v>
      </c>
      <c r="X572" s="1">
        <v>8400</v>
      </c>
      <c r="Y572" s="1"/>
      <c r="Z572" s="1">
        <v>10000</v>
      </c>
      <c r="AA572" s="1">
        <v>8700</v>
      </c>
      <c r="AB572" s="1">
        <v>9400</v>
      </c>
      <c r="AC572" s="1">
        <v>10100</v>
      </c>
      <c r="AD572" s="1"/>
      <c r="AE572" s="1" t="s">
        <v>9</v>
      </c>
      <c r="AF572" s="1">
        <v>10200</v>
      </c>
      <c r="AG572" s="1">
        <v>11000</v>
      </c>
      <c r="AH572" s="1"/>
      <c r="AI572" s="1">
        <v>11800</v>
      </c>
      <c r="AJ572" s="1">
        <v>12700</v>
      </c>
      <c r="AK572" s="1">
        <f>VLOOKUP(C572,[1]DataDownloadReport_02082019!$A$2:$E$123,5,FALSE)</f>
        <v>13200</v>
      </c>
      <c r="AL572" s="1"/>
      <c r="AM572" s="1">
        <v>16400</v>
      </c>
      <c r="AN572" s="1"/>
      <c r="AO572" s="71">
        <v>15100</v>
      </c>
      <c r="AP572" s="71"/>
      <c r="AR572" s="4">
        <f>IFERROR(VLOOKUP(Table3[[#This Row],[Station '#]], $AU$3:$AV$147,2,FALSE),"")</f>
        <v>15100</v>
      </c>
    </row>
    <row r="573" spans="1:44" x14ac:dyDescent="0.3">
      <c r="A573" s="70"/>
      <c r="B573" s="2"/>
      <c r="C573" s="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1"/>
      <c r="S573" s="1" t="s">
        <v>7</v>
      </c>
      <c r="T573" s="1" t="s">
        <v>9</v>
      </c>
      <c r="U573" s="1" t="s">
        <v>7</v>
      </c>
      <c r="V573" s="1" t="s">
        <v>9</v>
      </c>
      <c r="W573" s="1"/>
      <c r="X573" s="1"/>
      <c r="Y573" s="1"/>
      <c r="Z573" s="1"/>
      <c r="AA573" s="1"/>
      <c r="AB573" s="1"/>
      <c r="AC573" s="1"/>
      <c r="AD573" s="1"/>
      <c r="AE573" s="1" t="s">
        <v>9</v>
      </c>
      <c r="AF573" s="1" t="s">
        <v>9</v>
      </c>
      <c r="AG573" s="1"/>
      <c r="AH573" s="1"/>
      <c r="AI573" s="1"/>
      <c r="AJ573" s="1"/>
      <c r="AK573" s="1"/>
      <c r="AL573" s="1"/>
      <c r="AM573" s="1"/>
      <c r="AN573" s="1"/>
      <c r="AO573" s="71"/>
      <c r="AP573" s="71"/>
      <c r="AR573" s="4" t="str">
        <f>IFERROR(VLOOKUP(Table3[[#This Row],[Station '#]], $AU$3:$AV$147,2,FALSE),"")</f>
        <v/>
      </c>
    </row>
    <row r="574" spans="1:44" x14ac:dyDescent="0.3">
      <c r="A574" s="70" t="s">
        <v>367</v>
      </c>
      <c r="B574" s="2" t="s">
        <v>266</v>
      </c>
      <c r="C574" s="72">
        <v>23</v>
      </c>
      <c r="D574" s="2"/>
      <c r="E574" s="2"/>
      <c r="F574" s="2"/>
      <c r="G574" s="2"/>
      <c r="H574" s="2"/>
      <c r="I574" s="2">
        <v>21400</v>
      </c>
      <c r="J574" s="2">
        <v>22100</v>
      </c>
      <c r="K574" s="2">
        <v>24100</v>
      </c>
      <c r="L574" s="2">
        <v>20700</v>
      </c>
      <c r="M574" s="2">
        <v>22200</v>
      </c>
      <c r="N574" s="2">
        <v>24900</v>
      </c>
      <c r="O574" s="2">
        <v>24200</v>
      </c>
      <c r="P574" s="2">
        <v>28000</v>
      </c>
      <c r="Q574" s="2">
        <v>27400</v>
      </c>
      <c r="R574" s="1">
        <v>28800</v>
      </c>
      <c r="S574" s="1">
        <v>30700</v>
      </c>
      <c r="T574" s="1">
        <v>31300</v>
      </c>
      <c r="U574" s="1">
        <v>34000</v>
      </c>
      <c r="V574" s="1">
        <v>35300</v>
      </c>
      <c r="W574" s="1" t="s">
        <v>8</v>
      </c>
      <c r="X574" s="1" t="s">
        <v>8</v>
      </c>
      <c r="Y574" s="1"/>
      <c r="Z574" s="1">
        <v>36400</v>
      </c>
      <c r="AA574" s="1">
        <v>35100</v>
      </c>
      <c r="AB574" s="1">
        <v>34400</v>
      </c>
      <c r="AC574" s="1">
        <v>33900</v>
      </c>
      <c r="AD574" s="1">
        <v>32000</v>
      </c>
      <c r="AE574" s="1">
        <v>32700</v>
      </c>
      <c r="AF574" s="1">
        <v>33000</v>
      </c>
      <c r="AG574" s="1">
        <v>33900</v>
      </c>
      <c r="AH574" s="1">
        <v>34800</v>
      </c>
      <c r="AI574" s="1">
        <v>36100</v>
      </c>
      <c r="AJ574" s="1">
        <v>36900</v>
      </c>
      <c r="AK574" s="1">
        <f>VLOOKUP(C574,[1]DataDownloadReport_02082019!$A$2:$E$123,5,FALSE)</f>
        <v>32600</v>
      </c>
      <c r="AL574" s="1">
        <v>37200</v>
      </c>
      <c r="AM574" s="1">
        <v>31800</v>
      </c>
      <c r="AN574" s="1">
        <v>36600</v>
      </c>
      <c r="AO574" s="71">
        <v>37300</v>
      </c>
      <c r="AP574" s="71"/>
      <c r="AR574" s="4">
        <f>IFERROR(VLOOKUP(Table3[[#This Row],[Station '#]], $AU$3:$AV$147,2,FALSE),"")</f>
        <v>37300</v>
      </c>
    </row>
    <row r="575" spans="1:44" ht="16.5" hidden="1" customHeight="1" x14ac:dyDescent="0.3">
      <c r="A575" s="70" t="s">
        <v>367</v>
      </c>
      <c r="B575" s="2" t="s">
        <v>24</v>
      </c>
      <c r="C575" s="1">
        <v>437</v>
      </c>
      <c r="D575" s="2">
        <v>14500</v>
      </c>
      <c r="E575" s="2">
        <v>13900</v>
      </c>
      <c r="F575" s="2" t="s">
        <v>368</v>
      </c>
      <c r="G575" s="2">
        <v>20700</v>
      </c>
      <c r="H575" s="2">
        <v>25000</v>
      </c>
      <c r="I575" s="2">
        <v>25200</v>
      </c>
      <c r="J575" s="2">
        <v>29500</v>
      </c>
      <c r="K575" s="2">
        <v>29200</v>
      </c>
      <c r="L575" s="2">
        <v>31600</v>
      </c>
      <c r="M575" s="2">
        <v>32300</v>
      </c>
      <c r="N575" s="2">
        <v>30900</v>
      </c>
      <c r="O575" s="2">
        <v>31700</v>
      </c>
      <c r="P575" s="2">
        <v>33400</v>
      </c>
      <c r="Q575" s="2">
        <v>34500</v>
      </c>
      <c r="R575" s="1">
        <v>36400</v>
      </c>
      <c r="S575" s="1">
        <v>35700</v>
      </c>
      <c r="T575" s="1">
        <v>39900</v>
      </c>
      <c r="U575" s="1">
        <v>43900</v>
      </c>
      <c r="V575" s="1">
        <v>42100</v>
      </c>
      <c r="W575" s="1" t="s">
        <v>8</v>
      </c>
      <c r="X575" s="1" t="s">
        <v>8</v>
      </c>
      <c r="Y575" s="1">
        <v>42400</v>
      </c>
      <c r="Z575" s="1">
        <v>47400</v>
      </c>
      <c r="AA575" s="1">
        <v>49000</v>
      </c>
      <c r="AB575" s="1">
        <v>40400</v>
      </c>
      <c r="AC575" s="1">
        <v>40800</v>
      </c>
      <c r="AD575" s="1"/>
      <c r="AE575" s="1" t="s">
        <v>9</v>
      </c>
      <c r="AF575" s="1" t="s">
        <v>9</v>
      </c>
      <c r="AG575" s="1"/>
      <c r="AH575" s="1"/>
      <c r="AI575" s="1"/>
      <c r="AJ575" s="1"/>
      <c r="AK575" s="1"/>
      <c r="AL575" s="1"/>
      <c r="AM575" s="1"/>
      <c r="AN575" s="1"/>
      <c r="AO575" s="71"/>
      <c r="AP575" s="71"/>
      <c r="AR575" s="4" t="str">
        <f>IFERROR(VLOOKUP(Table3[[#This Row],[Station '#]], $AU$3:$AV$147,2,FALSE),"")</f>
        <v/>
      </c>
    </row>
    <row r="576" spans="1:44" x14ac:dyDescent="0.3">
      <c r="A576" s="70" t="s">
        <v>367</v>
      </c>
      <c r="B576" s="2" t="s">
        <v>24</v>
      </c>
      <c r="C576" s="72">
        <v>92</v>
      </c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1"/>
      <c r="S576" s="1"/>
      <c r="T576" s="1"/>
      <c r="U576" s="1"/>
      <c r="V576" s="1"/>
      <c r="W576" s="1"/>
      <c r="X576" s="1"/>
      <c r="Y576" s="1"/>
      <c r="Z576" s="1"/>
      <c r="AA576" s="1"/>
      <c r="AB576" s="1"/>
      <c r="AC576" s="1"/>
      <c r="AD576" s="1"/>
      <c r="AE576" s="1"/>
      <c r="AF576" s="1"/>
      <c r="AG576" s="1"/>
      <c r="AH576" s="1">
        <v>42600</v>
      </c>
      <c r="AI576" s="1">
        <v>57100</v>
      </c>
      <c r="AJ576" s="1"/>
      <c r="AK576" s="1">
        <f>VLOOKUP(C576,[1]DataDownloadReport_02082019!$A$2:$E$123,5,FALSE)</f>
        <v>46600</v>
      </c>
      <c r="AL576" s="1">
        <v>49000</v>
      </c>
      <c r="AM576" s="1">
        <v>41500</v>
      </c>
      <c r="AN576" s="1"/>
      <c r="AO576" s="71">
        <v>51500</v>
      </c>
      <c r="AP576" s="71"/>
      <c r="AR576" s="4">
        <f>IFERROR(VLOOKUP(Table3[[#This Row],[Station '#]], $AU$3:$AV$147,2,FALSE),"")</f>
        <v>51500</v>
      </c>
    </row>
    <row r="577" spans="1:44" ht="13.9" hidden="1" customHeight="1" x14ac:dyDescent="0.3">
      <c r="A577" s="70" t="s">
        <v>367</v>
      </c>
      <c r="B577" s="2" t="s">
        <v>268</v>
      </c>
      <c r="C577" s="1">
        <v>433</v>
      </c>
      <c r="D577" s="2"/>
      <c r="E577" s="2"/>
      <c r="F577" s="2"/>
      <c r="G577" s="2"/>
      <c r="H577" s="2"/>
      <c r="I577" s="2">
        <v>24000</v>
      </c>
      <c r="J577" s="2">
        <v>23800</v>
      </c>
      <c r="K577" s="2">
        <v>25300</v>
      </c>
      <c r="L577" s="2">
        <v>23700</v>
      </c>
      <c r="M577" s="2">
        <v>25500</v>
      </c>
      <c r="N577" s="2">
        <v>25100</v>
      </c>
      <c r="O577" s="2">
        <v>27500</v>
      </c>
      <c r="P577" s="2">
        <v>29000</v>
      </c>
      <c r="Q577" s="2">
        <v>29200</v>
      </c>
      <c r="R577" s="1">
        <v>30200</v>
      </c>
      <c r="S577" s="1">
        <v>32500</v>
      </c>
      <c r="T577" s="1">
        <v>35500</v>
      </c>
      <c r="U577" s="1">
        <v>38200</v>
      </c>
      <c r="V577" s="1">
        <v>38000</v>
      </c>
      <c r="W577" s="1" t="s">
        <v>8</v>
      </c>
      <c r="X577" s="1" t="s">
        <v>8</v>
      </c>
      <c r="Y577" s="1"/>
      <c r="Z577" s="1">
        <v>42400</v>
      </c>
      <c r="AA577" s="1">
        <v>36500</v>
      </c>
      <c r="AB577" s="1">
        <v>35900</v>
      </c>
      <c r="AC577" s="1">
        <v>34200</v>
      </c>
      <c r="AD577" s="1"/>
      <c r="AE577" s="1" t="s">
        <v>9</v>
      </c>
      <c r="AF577" s="1" t="s">
        <v>9</v>
      </c>
      <c r="AG577" s="1"/>
      <c r="AH577" s="1"/>
      <c r="AI577" s="1"/>
      <c r="AJ577" s="1"/>
      <c r="AK577" s="1"/>
      <c r="AL577" s="1"/>
      <c r="AM577" s="1"/>
      <c r="AN577" s="1"/>
      <c r="AO577" s="71"/>
      <c r="AP577" s="71"/>
      <c r="AR577" s="4" t="str">
        <f>IFERROR(VLOOKUP(Table3[[#This Row],[Station '#]], $AU$3:$AV$147,2,FALSE),"")</f>
        <v/>
      </c>
    </row>
    <row r="578" spans="1:44" ht="16.5" hidden="1" customHeight="1" x14ac:dyDescent="0.3">
      <c r="A578" s="70" t="s">
        <v>367</v>
      </c>
      <c r="B578" s="2" t="s">
        <v>454</v>
      </c>
      <c r="C578" s="1">
        <v>436</v>
      </c>
      <c r="D578" s="2">
        <v>16800</v>
      </c>
      <c r="E578" s="2">
        <v>17200</v>
      </c>
      <c r="F578" s="2">
        <v>19800</v>
      </c>
      <c r="G578" s="2">
        <v>21400</v>
      </c>
      <c r="H578" s="2">
        <v>27500</v>
      </c>
      <c r="I578" s="2">
        <v>28500</v>
      </c>
      <c r="J578" s="2">
        <v>27900</v>
      </c>
      <c r="K578" s="2">
        <v>29100</v>
      </c>
      <c r="L578" s="2">
        <v>29100</v>
      </c>
      <c r="M578" s="2">
        <v>26200</v>
      </c>
      <c r="N578" s="2">
        <v>28800</v>
      </c>
      <c r="O578" s="2">
        <v>30600</v>
      </c>
      <c r="P578" s="2">
        <v>30700</v>
      </c>
      <c r="Q578" s="2">
        <v>30100</v>
      </c>
      <c r="R578" s="1">
        <v>32900</v>
      </c>
      <c r="S578" s="1">
        <v>31600</v>
      </c>
      <c r="T578" s="1">
        <v>30800</v>
      </c>
      <c r="U578" s="1">
        <v>43100</v>
      </c>
      <c r="V578" s="1" t="s">
        <v>22</v>
      </c>
      <c r="W578" s="1" t="s">
        <v>8</v>
      </c>
      <c r="X578" s="1">
        <v>45300</v>
      </c>
      <c r="Y578" s="1">
        <v>53300</v>
      </c>
      <c r="Z578" s="1">
        <v>53600</v>
      </c>
      <c r="AA578" s="1">
        <v>50100</v>
      </c>
      <c r="AB578" s="1">
        <v>46100</v>
      </c>
      <c r="AC578" s="1">
        <v>42000</v>
      </c>
      <c r="AD578" s="1"/>
      <c r="AE578" s="1" t="s">
        <v>9</v>
      </c>
      <c r="AF578" s="1" t="s">
        <v>9</v>
      </c>
      <c r="AG578" s="1"/>
      <c r="AH578" s="1"/>
      <c r="AI578" s="1"/>
      <c r="AJ578" s="1"/>
      <c r="AK578" s="1"/>
      <c r="AL578" s="1"/>
      <c r="AM578" s="1" t="e">
        <v>#N/A</v>
      </c>
      <c r="AN578" s="1"/>
      <c r="AO578" s="71"/>
      <c r="AP578" s="71"/>
      <c r="AR578" s="4" t="str">
        <f>IFERROR(VLOOKUP(Table3[[#This Row],[Station '#]], $AU$3:$AV$147,2,FALSE),"")</f>
        <v/>
      </c>
    </row>
    <row r="579" spans="1:44" x14ac:dyDescent="0.3">
      <c r="A579" s="70" t="s">
        <v>367</v>
      </c>
      <c r="B579" s="2" t="s">
        <v>453</v>
      </c>
      <c r="C579" s="72">
        <v>93</v>
      </c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1"/>
      <c r="S579" s="1"/>
      <c r="T579" s="1"/>
      <c r="U579" s="1"/>
      <c r="V579" s="1"/>
      <c r="W579" s="1"/>
      <c r="X579" s="1"/>
      <c r="Y579" s="1"/>
      <c r="Z579" s="1"/>
      <c r="AA579" s="1"/>
      <c r="AB579" s="1"/>
      <c r="AC579" s="1"/>
      <c r="AD579" s="1"/>
      <c r="AE579" s="1"/>
      <c r="AF579" s="1"/>
      <c r="AG579" s="1"/>
      <c r="AH579" s="1">
        <v>46100</v>
      </c>
      <c r="AI579" s="1">
        <v>45000</v>
      </c>
      <c r="AJ579" s="1">
        <v>49900</v>
      </c>
      <c r="AK579" s="1">
        <f>VLOOKUP(C579,[1]DataDownloadReport_02082019!$A$2:$E$123,5,FALSE)</f>
        <v>48800</v>
      </c>
      <c r="AL579" s="1">
        <v>49400</v>
      </c>
      <c r="AM579" s="1">
        <v>44900</v>
      </c>
      <c r="AN579" s="1">
        <v>51600</v>
      </c>
      <c r="AO579" s="71">
        <v>56200</v>
      </c>
      <c r="AP579" s="71"/>
      <c r="AR579" s="4">
        <f>IFERROR(VLOOKUP(Table3[[#This Row],[Station '#]], $AU$3:$AV$147,2,FALSE),"")</f>
        <v>56200</v>
      </c>
    </row>
    <row r="580" spans="1:44" x14ac:dyDescent="0.3">
      <c r="A580" s="70" t="s">
        <v>367</v>
      </c>
      <c r="B580" s="2" t="s">
        <v>593</v>
      </c>
      <c r="C580" s="1">
        <v>128</v>
      </c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1"/>
      <c r="S580" s="1"/>
      <c r="T580" s="1"/>
      <c r="U580" s="1"/>
      <c r="V580" s="1"/>
      <c r="W580" s="1"/>
      <c r="X580" s="1"/>
      <c r="Y580" s="1"/>
      <c r="Z580" s="1"/>
      <c r="AA580" s="1"/>
      <c r="AB580" s="1"/>
      <c r="AC580" s="1"/>
      <c r="AD580" s="1"/>
      <c r="AE580" s="1"/>
      <c r="AF580" s="1"/>
      <c r="AG580" s="1"/>
      <c r="AH580" s="1"/>
      <c r="AI580" s="1"/>
      <c r="AJ580" s="1"/>
      <c r="AK580" s="1"/>
      <c r="AL580" s="1"/>
      <c r="AM580" s="1">
        <v>40500</v>
      </c>
      <c r="AN580" s="1"/>
      <c r="AO580" s="71">
        <v>50900</v>
      </c>
      <c r="AP580" s="71"/>
      <c r="AR580" s="4">
        <f>IFERROR(VLOOKUP(Table3[[#This Row],[Station '#]], $AU$3:$AV$147,2,FALSE),"")</f>
        <v>50900</v>
      </c>
    </row>
    <row r="581" spans="1:44" ht="15" customHeight="1" x14ac:dyDescent="0.3">
      <c r="A581" s="70" t="s">
        <v>367</v>
      </c>
      <c r="B581" s="2" t="s">
        <v>369</v>
      </c>
      <c r="C581" s="72">
        <v>25</v>
      </c>
      <c r="D581" s="2"/>
      <c r="E581" s="2"/>
      <c r="F581" s="2"/>
      <c r="G581" s="2"/>
      <c r="H581" s="2"/>
      <c r="I581" s="2" t="s">
        <v>9</v>
      </c>
      <c r="J581" s="2" t="s">
        <v>9</v>
      </c>
      <c r="K581" s="2">
        <v>26900</v>
      </c>
      <c r="L581" s="2">
        <v>29100</v>
      </c>
      <c r="M581" s="2">
        <v>27300</v>
      </c>
      <c r="N581" s="2">
        <v>27700</v>
      </c>
      <c r="O581" s="2">
        <v>29400</v>
      </c>
      <c r="P581" s="2">
        <v>29400</v>
      </c>
      <c r="Q581" s="2">
        <v>27100</v>
      </c>
      <c r="R581" s="1">
        <v>29000</v>
      </c>
      <c r="S581" s="1">
        <v>31500</v>
      </c>
      <c r="T581" s="1">
        <v>35100</v>
      </c>
      <c r="U581" s="1" t="s">
        <v>22</v>
      </c>
      <c r="V581" s="1">
        <v>37700</v>
      </c>
      <c r="W581" s="1">
        <v>40800</v>
      </c>
      <c r="X581" s="1">
        <v>41500</v>
      </c>
      <c r="Y581" s="1">
        <v>43300</v>
      </c>
      <c r="Z581" s="1">
        <v>41300</v>
      </c>
      <c r="AA581" s="1">
        <v>41200</v>
      </c>
      <c r="AB581" s="1">
        <v>40200</v>
      </c>
      <c r="AC581" s="1">
        <v>38600</v>
      </c>
      <c r="AD581" s="1">
        <v>42000</v>
      </c>
      <c r="AE581" s="1" t="s">
        <v>9</v>
      </c>
      <c r="AF581" s="1">
        <v>36600</v>
      </c>
      <c r="AG581" s="1">
        <v>37700</v>
      </c>
      <c r="AH581" s="1">
        <v>42500</v>
      </c>
      <c r="AI581" s="1">
        <v>45100</v>
      </c>
      <c r="AJ581" s="1">
        <v>48000</v>
      </c>
      <c r="AK581" s="1">
        <f>VLOOKUP(C581,[1]DataDownloadReport_02082019!$A$2:$E$123,5,FALSE)</f>
        <v>50100</v>
      </c>
      <c r="AL581" s="1">
        <v>52100</v>
      </c>
      <c r="AM581" s="1">
        <v>46700</v>
      </c>
      <c r="AN581" s="1">
        <v>53100</v>
      </c>
      <c r="AO581" s="71">
        <v>55000</v>
      </c>
      <c r="AP581" s="71"/>
      <c r="AR581" s="4">
        <f>IFERROR(VLOOKUP(Table3[[#This Row],[Station '#]], $AU$3:$AV$147,2,FALSE),"")</f>
        <v>55000</v>
      </c>
    </row>
    <row r="582" spans="1:44" ht="16.5" hidden="1" customHeight="1" x14ac:dyDescent="0.3">
      <c r="A582" s="70" t="s">
        <v>367</v>
      </c>
      <c r="B582" s="2" t="s">
        <v>370</v>
      </c>
      <c r="C582" s="1">
        <v>424</v>
      </c>
      <c r="D582" s="2">
        <v>22800</v>
      </c>
      <c r="E582" s="2">
        <v>22000</v>
      </c>
      <c r="F582" s="2">
        <v>23400</v>
      </c>
      <c r="G582" s="2">
        <v>25400</v>
      </c>
      <c r="H582" s="2">
        <v>27600</v>
      </c>
      <c r="I582" s="2">
        <v>29300</v>
      </c>
      <c r="J582" s="2">
        <v>28200</v>
      </c>
      <c r="K582" s="2">
        <v>31200</v>
      </c>
      <c r="L582" s="2">
        <v>30900</v>
      </c>
      <c r="M582" s="2">
        <v>26700</v>
      </c>
      <c r="N582" s="2">
        <v>28400</v>
      </c>
      <c r="O582" s="2">
        <v>28900</v>
      </c>
      <c r="P582" s="2">
        <v>28800</v>
      </c>
      <c r="Q582" s="2">
        <v>25700</v>
      </c>
      <c r="R582" s="1">
        <v>27700</v>
      </c>
      <c r="S582" s="1">
        <v>30400</v>
      </c>
      <c r="T582" s="1">
        <v>34400</v>
      </c>
      <c r="U582" s="1">
        <v>34700</v>
      </c>
      <c r="V582" s="1">
        <v>40100</v>
      </c>
      <c r="W582" s="1">
        <v>42500</v>
      </c>
      <c r="X582" s="1">
        <v>42600</v>
      </c>
      <c r="Y582" s="1">
        <v>45300</v>
      </c>
      <c r="Z582" s="1">
        <v>41700</v>
      </c>
      <c r="AA582" s="1">
        <v>37000</v>
      </c>
      <c r="AB582" s="1">
        <v>37200</v>
      </c>
      <c r="AC582" s="1">
        <v>33400</v>
      </c>
      <c r="AD582" s="1"/>
      <c r="AE582" s="1" t="s">
        <v>9</v>
      </c>
      <c r="AF582" s="1" t="s">
        <v>9</v>
      </c>
      <c r="AG582" s="1"/>
      <c r="AH582" s="1"/>
      <c r="AI582" s="1"/>
      <c r="AJ582" s="1"/>
      <c r="AK582" s="1"/>
      <c r="AL582" s="1"/>
      <c r="AM582" s="1"/>
      <c r="AN582" s="1"/>
      <c r="AO582" s="71"/>
      <c r="AP582" s="71"/>
      <c r="AR582" s="4" t="str">
        <f>IFERROR(VLOOKUP(Table3[[#This Row],[Station '#]], $AU$3:$AV$147,2,FALSE),"")</f>
        <v/>
      </c>
    </row>
    <row r="583" spans="1:44" hidden="1" x14ac:dyDescent="0.3">
      <c r="A583" s="70" t="s">
        <v>367</v>
      </c>
      <c r="B583" s="2" t="s">
        <v>443</v>
      </c>
      <c r="C583" s="72">
        <v>94</v>
      </c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1"/>
      <c r="S583" s="1"/>
      <c r="T583" s="1"/>
      <c r="U583" s="1"/>
      <c r="V583" s="1"/>
      <c r="W583" s="1"/>
      <c r="X583" s="1"/>
      <c r="Y583" s="1"/>
      <c r="Z583" s="1"/>
      <c r="AA583" s="1"/>
      <c r="AB583" s="1"/>
      <c r="AC583" s="1"/>
      <c r="AD583" s="1"/>
      <c r="AE583" s="1"/>
      <c r="AF583" s="1"/>
      <c r="AG583" s="1"/>
      <c r="AH583" s="1">
        <v>33100</v>
      </c>
      <c r="AI583" s="1">
        <v>34900</v>
      </c>
      <c r="AJ583" s="1">
        <v>35400</v>
      </c>
      <c r="AK583" s="1">
        <f>VLOOKUP(C583,[1]DataDownloadReport_02082019!$A$2:$E$123,5,FALSE)</f>
        <v>43600</v>
      </c>
      <c r="AL583" s="1">
        <v>35400</v>
      </c>
      <c r="AM583" s="1">
        <v>39000</v>
      </c>
      <c r="AN583" s="1">
        <v>42800</v>
      </c>
      <c r="AO583" s="71">
        <v>33500</v>
      </c>
      <c r="AP583" s="71"/>
      <c r="AR583" s="4">
        <f>IFERROR(VLOOKUP(Table3[[#This Row],[Station '#]], $AU$3:$AV$147,2,FALSE),"")</f>
        <v>33500</v>
      </c>
    </row>
    <row r="584" spans="1:44" ht="16.5" hidden="1" customHeight="1" x14ac:dyDescent="0.3">
      <c r="A584" s="70" t="s">
        <v>367</v>
      </c>
      <c r="B584" s="2" t="s">
        <v>371</v>
      </c>
      <c r="C584" s="1">
        <v>420</v>
      </c>
      <c r="D584" s="2">
        <v>27700</v>
      </c>
      <c r="E584" s="2">
        <v>29700</v>
      </c>
      <c r="F584" s="2">
        <v>36200</v>
      </c>
      <c r="G584" s="2">
        <v>36000</v>
      </c>
      <c r="H584" s="2">
        <v>42300</v>
      </c>
      <c r="I584" s="2">
        <v>41800</v>
      </c>
      <c r="J584" s="2">
        <v>39300</v>
      </c>
      <c r="K584" s="2">
        <v>41700</v>
      </c>
      <c r="L584" s="2">
        <v>42700</v>
      </c>
      <c r="M584" s="2">
        <v>37300</v>
      </c>
      <c r="N584" s="2">
        <v>41300</v>
      </c>
      <c r="O584" s="2">
        <v>40300</v>
      </c>
      <c r="P584" s="2">
        <v>41200</v>
      </c>
      <c r="Q584" s="2">
        <v>39400</v>
      </c>
      <c r="R584" s="1">
        <v>41300</v>
      </c>
      <c r="S584" s="1">
        <v>41100</v>
      </c>
      <c r="T584" s="1">
        <v>48500</v>
      </c>
      <c r="U584" s="1">
        <v>47800</v>
      </c>
      <c r="V584" s="1">
        <v>52500</v>
      </c>
      <c r="W584" s="1">
        <v>58700</v>
      </c>
      <c r="X584" s="1">
        <v>56100</v>
      </c>
      <c r="Y584" s="1">
        <v>57900</v>
      </c>
      <c r="Z584" s="1">
        <v>55700</v>
      </c>
      <c r="AA584" s="1">
        <v>57800</v>
      </c>
      <c r="AB584" s="1">
        <v>54600</v>
      </c>
      <c r="AC584" s="1">
        <v>53400</v>
      </c>
      <c r="AD584" s="1"/>
      <c r="AE584" s="1" t="s">
        <v>9</v>
      </c>
      <c r="AF584" s="1" t="s">
        <v>9</v>
      </c>
      <c r="AG584" s="1"/>
      <c r="AH584" s="1"/>
      <c r="AI584" s="1"/>
      <c r="AJ584" s="1"/>
      <c r="AK584" s="1"/>
      <c r="AL584" s="1"/>
      <c r="AM584" s="1"/>
      <c r="AN584" s="1"/>
      <c r="AO584" s="71"/>
      <c r="AP584" s="71"/>
      <c r="AR584" s="4" t="str">
        <f>IFERROR(VLOOKUP(Table3[[#This Row],[Station '#]], $AU$3:$AV$147,2,FALSE),"")</f>
        <v/>
      </c>
    </row>
    <row r="585" spans="1:44" ht="15.75" customHeight="1" x14ac:dyDescent="0.3">
      <c r="A585" s="70" t="s">
        <v>367</v>
      </c>
      <c r="B585" s="2" t="s">
        <v>371</v>
      </c>
      <c r="C585" s="1">
        <v>110</v>
      </c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1"/>
      <c r="S585" s="1"/>
      <c r="T585" s="1"/>
      <c r="U585" s="1"/>
      <c r="V585" s="1"/>
      <c r="W585" s="1"/>
      <c r="X585" s="1"/>
      <c r="Y585" s="1"/>
      <c r="Z585" s="1"/>
      <c r="AA585" s="1"/>
      <c r="AB585" s="1"/>
      <c r="AC585" s="1"/>
      <c r="AD585" s="1"/>
      <c r="AE585" s="1"/>
      <c r="AF585" s="1"/>
      <c r="AG585" s="1"/>
      <c r="AH585" s="1"/>
      <c r="AI585" s="1"/>
      <c r="AJ585" s="1"/>
      <c r="AK585" s="1"/>
      <c r="AL585" s="1"/>
      <c r="AM585" s="1">
        <v>44900</v>
      </c>
      <c r="AN585" s="1"/>
      <c r="AO585" s="71">
        <v>53400</v>
      </c>
      <c r="AP585" s="71"/>
      <c r="AR585" s="4">
        <f>IFERROR(VLOOKUP(Table3[[#This Row],[Station '#]], $AU$3:$AV$147,2,FALSE),"")</f>
        <v>53400</v>
      </c>
    </row>
    <row r="586" spans="1:44" ht="16.5" hidden="1" customHeight="1" x14ac:dyDescent="0.3">
      <c r="A586" s="70" t="s">
        <v>367</v>
      </c>
      <c r="B586" s="2" t="s">
        <v>372</v>
      </c>
      <c r="C586" s="1">
        <v>434</v>
      </c>
      <c r="D586" s="2"/>
      <c r="E586" s="2" t="s">
        <v>7</v>
      </c>
      <c r="F586" s="2" t="s">
        <v>7</v>
      </c>
      <c r="G586" s="2"/>
      <c r="H586" s="2"/>
      <c r="I586" s="2">
        <v>45200</v>
      </c>
      <c r="J586" s="2">
        <v>43700</v>
      </c>
      <c r="K586" s="2">
        <v>46400</v>
      </c>
      <c r="L586" s="2">
        <v>45900</v>
      </c>
      <c r="M586" s="2">
        <v>48500</v>
      </c>
      <c r="N586" s="2">
        <v>45600</v>
      </c>
      <c r="O586" s="2">
        <v>44200</v>
      </c>
      <c r="P586" s="2">
        <v>42800</v>
      </c>
      <c r="Q586" s="2"/>
      <c r="R586" s="1">
        <v>42500</v>
      </c>
      <c r="S586" s="1">
        <v>41700</v>
      </c>
      <c r="T586" s="1">
        <v>48800</v>
      </c>
      <c r="U586" s="1">
        <v>48600</v>
      </c>
      <c r="V586" s="1">
        <v>54700</v>
      </c>
      <c r="W586" s="1">
        <v>55900</v>
      </c>
      <c r="X586" s="1">
        <v>56500</v>
      </c>
      <c r="Y586" s="1">
        <v>56200</v>
      </c>
      <c r="Z586" s="1">
        <v>57200</v>
      </c>
      <c r="AA586" s="1">
        <v>58200</v>
      </c>
      <c r="AB586" s="1">
        <v>51000</v>
      </c>
      <c r="AC586" s="1">
        <v>44000</v>
      </c>
      <c r="AD586" s="1"/>
      <c r="AE586" s="1" t="s">
        <v>9</v>
      </c>
      <c r="AF586" s="1" t="s">
        <v>9</v>
      </c>
      <c r="AG586" s="1"/>
      <c r="AH586" s="1"/>
      <c r="AI586" s="1"/>
      <c r="AJ586" s="1"/>
      <c r="AK586" s="1"/>
      <c r="AL586" s="1"/>
      <c r="AM586" s="1"/>
      <c r="AN586" s="1"/>
      <c r="AO586" s="71"/>
      <c r="AP586" s="71"/>
      <c r="AR586" s="4" t="str">
        <f>IFERROR(VLOOKUP(Table3[[#This Row],[Station '#]], $AU$3:$AV$147,2,FALSE),"")</f>
        <v/>
      </c>
    </row>
    <row r="587" spans="1:44" x14ac:dyDescent="0.3">
      <c r="A587" s="70" t="s">
        <v>367</v>
      </c>
      <c r="B587" s="2" t="s">
        <v>619</v>
      </c>
      <c r="C587" s="72">
        <v>109</v>
      </c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1"/>
      <c r="S587" s="1"/>
      <c r="T587" s="1"/>
      <c r="U587" s="1"/>
      <c r="V587" s="1"/>
      <c r="W587" s="1"/>
      <c r="X587" s="1"/>
      <c r="Y587" s="1"/>
      <c r="Z587" s="1"/>
      <c r="AA587" s="1"/>
      <c r="AB587" s="1"/>
      <c r="AC587" s="1"/>
      <c r="AD587" s="1"/>
      <c r="AE587" s="1"/>
      <c r="AF587" s="1"/>
      <c r="AG587" s="1"/>
      <c r="AH587" s="1"/>
      <c r="AI587" s="1"/>
      <c r="AJ587" s="1"/>
      <c r="AK587" s="1"/>
      <c r="AL587" s="1"/>
      <c r="AM587" s="1">
        <v>43000</v>
      </c>
      <c r="AN587" s="1"/>
      <c r="AO587" s="71">
        <v>57300</v>
      </c>
      <c r="AP587" s="71"/>
      <c r="AR587" s="4">
        <f>IFERROR(VLOOKUP(Table3[[#This Row],[Station '#]], $AU$3:$AV$147,2,FALSE),"")</f>
        <v>57300</v>
      </c>
    </row>
    <row r="588" spans="1:44" ht="16.5" hidden="1" customHeight="1" x14ac:dyDescent="0.3">
      <c r="A588" s="70" t="s">
        <v>367</v>
      </c>
      <c r="B588" s="2" t="s">
        <v>373</v>
      </c>
      <c r="C588" s="1">
        <v>435</v>
      </c>
      <c r="D588" s="2">
        <v>31200</v>
      </c>
      <c r="E588" s="2">
        <v>37400</v>
      </c>
      <c r="F588" s="2">
        <v>42700</v>
      </c>
      <c r="G588" s="2">
        <v>46500</v>
      </c>
      <c r="H588" s="2">
        <v>51300</v>
      </c>
      <c r="I588" s="2">
        <v>52000</v>
      </c>
      <c r="J588" s="2">
        <v>54400</v>
      </c>
      <c r="K588" s="2">
        <v>54800</v>
      </c>
      <c r="L588" s="2">
        <v>48400</v>
      </c>
      <c r="M588" s="2">
        <v>50100</v>
      </c>
      <c r="N588" s="2">
        <v>53100</v>
      </c>
      <c r="O588" s="2">
        <v>51100</v>
      </c>
      <c r="P588" s="2">
        <v>52700</v>
      </c>
      <c r="Q588" s="2"/>
      <c r="R588" s="1">
        <v>49000</v>
      </c>
      <c r="S588" s="1">
        <v>48400</v>
      </c>
      <c r="T588" s="1">
        <v>58900</v>
      </c>
      <c r="U588" s="1">
        <v>52700</v>
      </c>
      <c r="V588" s="1">
        <v>63700</v>
      </c>
      <c r="W588" s="1">
        <v>66800</v>
      </c>
      <c r="X588" s="1">
        <v>66900</v>
      </c>
      <c r="Y588" s="1">
        <v>65300</v>
      </c>
      <c r="Z588" s="1">
        <v>63400</v>
      </c>
      <c r="AA588" s="1">
        <v>58800</v>
      </c>
      <c r="AB588" s="1">
        <v>54700</v>
      </c>
      <c r="AC588" s="1">
        <v>51200</v>
      </c>
      <c r="AD588" s="1"/>
      <c r="AE588" s="1" t="s">
        <v>9</v>
      </c>
      <c r="AF588" s="1" t="s">
        <v>9</v>
      </c>
      <c r="AG588" s="1"/>
      <c r="AH588" s="1"/>
      <c r="AI588" s="1"/>
      <c r="AJ588" s="1"/>
      <c r="AK588" s="1"/>
      <c r="AL588" s="1"/>
      <c r="AM588" s="1"/>
      <c r="AN588" s="1"/>
      <c r="AO588" s="71"/>
      <c r="AP588" s="71"/>
      <c r="AR588" s="4" t="str">
        <f>IFERROR(VLOOKUP(Table3[[#This Row],[Station '#]], $AU$3:$AV$147,2,FALSE),"")</f>
        <v/>
      </c>
    </row>
    <row r="589" spans="1:44" ht="16.5" hidden="1" customHeight="1" x14ac:dyDescent="0.3">
      <c r="A589" s="70" t="s">
        <v>367</v>
      </c>
      <c r="B589" s="2" t="s">
        <v>374</v>
      </c>
      <c r="C589" s="1">
        <v>418</v>
      </c>
      <c r="D589" s="2">
        <v>32300</v>
      </c>
      <c r="E589" s="2">
        <v>39500</v>
      </c>
      <c r="F589" s="2">
        <v>41300</v>
      </c>
      <c r="G589" s="2">
        <v>39900</v>
      </c>
      <c r="H589" s="2">
        <v>41800</v>
      </c>
      <c r="I589" s="2">
        <v>41900</v>
      </c>
      <c r="J589" s="2">
        <v>43200</v>
      </c>
      <c r="K589" s="2">
        <v>43100</v>
      </c>
      <c r="L589" s="2">
        <v>42100</v>
      </c>
      <c r="M589" s="2">
        <v>37800</v>
      </c>
      <c r="N589" s="2">
        <v>40600</v>
      </c>
      <c r="O589" s="2">
        <v>43200</v>
      </c>
      <c r="P589" s="2">
        <v>39900</v>
      </c>
      <c r="Q589" s="2"/>
      <c r="R589" s="1"/>
      <c r="S589" s="1">
        <v>35700</v>
      </c>
      <c r="T589" s="1">
        <v>38300</v>
      </c>
      <c r="U589" s="1">
        <v>41100</v>
      </c>
      <c r="V589" s="1">
        <v>43500</v>
      </c>
      <c r="W589" s="1">
        <v>47100</v>
      </c>
      <c r="X589" s="1">
        <v>47500</v>
      </c>
      <c r="Y589" s="1">
        <v>52400</v>
      </c>
      <c r="Z589" s="1">
        <v>49400</v>
      </c>
      <c r="AA589" s="1">
        <v>43100</v>
      </c>
      <c r="AB589" s="1">
        <v>38100</v>
      </c>
      <c r="AC589" s="1">
        <v>42200</v>
      </c>
      <c r="AD589" s="1"/>
      <c r="AE589" s="1" t="s">
        <v>9</v>
      </c>
      <c r="AF589" s="1" t="s">
        <v>9</v>
      </c>
      <c r="AG589" s="1"/>
      <c r="AH589" s="1"/>
      <c r="AI589" s="1"/>
      <c r="AJ589" s="1"/>
      <c r="AK589" s="1"/>
      <c r="AL589" s="1"/>
      <c r="AM589" s="1"/>
      <c r="AN589" s="1"/>
      <c r="AO589" s="71"/>
      <c r="AP589" s="71"/>
      <c r="AR589" s="4" t="str">
        <f>IFERROR(VLOOKUP(Table3[[#This Row],[Station '#]], $AU$3:$AV$147,2,FALSE),"")</f>
        <v/>
      </c>
    </row>
    <row r="590" spans="1:44" x14ac:dyDescent="0.3">
      <c r="A590" s="70" t="s">
        <v>367</v>
      </c>
      <c r="B590" s="2" t="s">
        <v>444</v>
      </c>
      <c r="C590" s="72">
        <v>95</v>
      </c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1"/>
      <c r="S590" s="1"/>
      <c r="T590" s="1"/>
      <c r="U590" s="1"/>
      <c r="V590" s="1"/>
      <c r="W590" s="1"/>
      <c r="X590" s="1"/>
      <c r="Y590" s="1"/>
      <c r="Z590" s="1"/>
      <c r="AA590" s="1"/>
      <c r="AB590" s="1"/>
      <c r="AC590" s="1"/>
      <c r="AD590" s="1"/>
      <c r="AE590" s="1"/>
      <c r="AF590" s="1"/>
      <c r="AG590" s="1"/>
      <c r="AH590" s="1">
        <v>40000</v>
      </c>
      <c r="AI590" s="1">
        <v>40400</v>
      </c>
      <c r="AJ590" s="1"/>
      <c r="AK590" s="1">
        <f>VLOOKUP(C590,[1]DataDownloadReport_02082019!$A$2:$E$123,5,FALSE)</f>
        <v>42900</v>
      </c>
      <c r="AL590" s="1">
        <v>44600</v>
      </c>
      <c r="AM590" s="1">
        <v>40600</v>
      </c>
      <c r="AN590" s="1">
        <v>44800</v>
      </c>
      <c r="AO590" s="71">
        <v>45300</v>
      </c>
      <c r="AP590" s="71"/>
      <c r="AR590" s="4">
        <f>IFERROR(VLOOKUP(Table3[[#This Row],[Station '#]], $AU$3:$AV$147,2,FALSE),"")</f>
        <v>45300</v>
      </c>
    </row>
    <row r="591" spans="1:44" ht="16.5" hidden="1" customHeight="1" x14ac:dyDescent="0.3">
      <c r="A591" s="70" t="s">
        <v>367</v>
      </c>
      <c r="B591" s="2" t="s">
        <v>340</v>
      </c>
      <c r="C591" s="1">
        <v>426</v>
      </c>
      <c r="D591" s="2">
        <v>34300</v>
      </c>
      <c r="E591" s="2">
        <v>41200</v>
      </c>
      <c r="F591" s="2">
        <v>42800</v>
      </c>
      <c r="G591" s="2">
        <v>34500</v>
      </c>
      <c r="H591" s="2">
        <v>46400</v>
      </c>
      <c r="I591" s="2">
        <v>47600</v>
      </c>
      <c r="J591" s="2">
        <v>43200</v>
      </c>
      <c r="K591" s="2">
        <v>44200</v>
      </c>
      <c r="L591" s="2">
        <v>48200</v>
      </c>
      <c r="M591" s="2">
        <v>39700</v>
      </c>
      <c r="N591" s="2">
        <v>46200</v>
      </c>
      <c r="O591" s="2">
        <v>45600</v>
      </c>
      <c r="P591" s="2">
        <v>47200</v>
      </c>
      <c r="Q591" s="2">
        <v>43600</v>
      </c>
      <c r="R591" s="1">
        <v>43600</v>
      </c>
      <c r="S591" s="1">
        <v>50600</v>
      </c>
      <c r="T591" s="1">
        <v>47700</v>
      </c>
      <c r="U591" s="1">
        <v>55400</v>
      </c>
      <c r="V591" s="1">
        <v>54400</v>
      </c>
      <c r="W591" s="1">
        <v>60100</v>
      </c>
      <c r="X591" s="1">
        <v>58800</v>
      </c>
      <c r="Y591" s="1">
        <v>61200</v>
      </c>
      <c r="Z591" s="1">
        <v>56000</v>
      </c>
      <c r="AA591" s="1">
        <v>53200</v>
      </c>
      <c r="AB591" s="1">
        <v>54600</v>
      </c>
      <c r="AC591" s="1">
        <v>49400</v>
      </c>
      <c r="AD591" s="1"/>
      <c r="AE591" s="1" t="s">
        <v>9</v>
      </c>
      <c r="AF591" s="1" t="s">
        <v>9</v>
      </c>
      <c r="AG591" s="1"/>
      <c r="AH591" s="1"/>
      <c r="AI591" s="1"/>
      <c r="AJ591" s="1"/>
      <c r="AK591" s="1"/>
      <c r="AL591" s="1"/>
      <c r="AM591" s="1"/>
      <c r="AN591" s="1"/>
      <c r="AO591" s="71"/>
      <c r="AP591" s="71"/>
      <c r="AR591" s="4" t="str">
        <f>IFERROR(VLOOKUP(Table3[[#This Row],[Station '#]], $AU$3:$AV$147,2,FALSE),"")</f>
        <v/>
      </c>
    </row>
    <row r="592" spans="1:44" x14ac:dyDescent="0.3">
      <c r="A592" s="70" t="s">
        <v>367</v>
      </c>
      <c r="B592" s="2" t="s">
        <v>375</v>
      </c>
      <c r="C592" s="72">
        <v>9</v>
      </c>
      <c r="D592" s="2">
        <v>0</v>
      </c>
      <c r="E592" s="2"/>
      <c r="F592" s="2"/>
      <c r="G592" s="2"/>
      <c r="H592" s="2"/>
      <c r="I592" s="2">
        <v>51500</v>
      </c>
      <c r="J592" s="2">
        <v>51000</v>
      </c>
      <c r="K592" s="2">
        <v>50800</v>
      </c>
      <c r="L592" s="2">
        <v>47900</v>
      </c>
      <c r="M592" s="2">
        <v>57000</v>
      </c>
      <c r="N592" s="2" t="s">
        <v>376</v>
      </c>
      <c r="O592" s="2">
        <v>54200</v>
      </c>
      <c r="P592" s="2">
        <v>51400</v>
      </c>
      <c r="Q592" s="2">
        <v>49000</v>
      </c>
      <c r="R592" s="1">
        <v>49500</v>
      </c>
      <c r="S592" s="1">
        <v>52800</v>
      </c>
      <c r="T592" s="1">
        <v>54400</v>
      </c>
      <c r="U592" s="1">
        <v>55700</v>
      </c>
      <c r="V592" s="1">
        <v>57100</v>
      </c>
      <c r="W592" s="1">
        <v>62100</v>
      </c>
      <c r="X592" s="1">
        <v>62400</v>
      </c>
      <c r="Y592" s="1">
        <v>61000</v>
      </c>
      <c r="Z592" s="1">
        <v>58000</v>
      </c>
      <c r="AA592" s="1">
        <v>50400</v>
      </c>
      <c r="AB592" s="1">
        <v>53300</v>
      </c>
      <c r="AC592" s="1">
        <v>53800</v>
      </c>
      <c r="AD592" s="1">
        <v>52400</v>
      </c>
      <c r="AE592" s="1">
        <v>50700</v>
      </c>
      <c r="AF592" s="1">
        <v>49100</v>
      </c>
      <c r="AG592" s="1">
        <v>50500</v>
      </c>
      <c r="AH592" s="1">
        <v>52300</v>
      </c>
      <c r="AI592" s="1">
        <v>51800</v>
      </c>
      <c r="AJ592" s="1">
        <v>51600</v>
      </c>
      <c r="AK592" s="1">
        <f>VLOOKUP(C592,[1]DataDownloadReport_02082019!$A$2:$E$123,5,FALSE)</f>
        <v>52100</v>
      </c>
      <c r="AL592" s="1"/>
      <c r="AM592" s="1">
        <v>49200</v>
      </c>
      <c r="AN592" s="1">
        <v>51600</v>
      </c>
      <c r="AO592" s="71">
        <v>51100</v>
      </c>
      <c r="AP592" s="71"/>
      <c r="AR592" s="4">
        <f>IFERROR(VLOOKUP(Table3[[#This Row],[Station '#]], $AU$3:$AV$147,2,FALSE),"")</f>
        <v>51100</v>
      </c>
    </row>
    <row r="593" spans="1:44" hidden="1" x14ac:dyDescent="0.3">
      <c r="A593" s="70" t="s">
        <v>367</v>
      </c>
      <c r="B593" s="2" t="s">
        <v>377</v>
      </c>
      <c r="C593" s="1">
        <v>422</v>
      </c>
      <c r="D593" s="2">
        <v>49500</v>
      </c>
      <c r="E593" s="2">
        <v>48200</v>
      </c>
      <c r="F593" s="2">
        <v>52800</v>
      </c>
      <c r="G593" s="2">
        <v>53600</v>
      </c>
      <c r="H593" s="2">
        <v>57700</v>
      </c>
      <c r="I593" s="2">
        <v>55800</v>
      </c>
      <c r="J593" s="2">
        <v>56000</v>
      </c>
      <c r="K593" s="2">
        <v>55800</v>
      </c>
      <c r="L593" s="2">
        <v>55800</v>
      </c>
      <c r="M593" s="2">
        <v>48200</v>
      </c>
      <c r="N593" s="2">
        <v>50100</v>
      </c>
      <c r="O593" s="2">
        <v>53500</v>
      </c>
      <c r="P593" s="2">
        <v>47500</v>
      </c>
      <c r="Q593" s="2">
        <v>46800</v>
      </c>
      <c r="R593" s="1">
        <v>51200</v>
      </c>
      <c r="S593" s="1">
        <v>42700</v>
      </c>
      <c r="T593" s="1">
        <v>53700</v>
      </c>
      <c r="U593" s="1">
        <v>50900</v>
      </c>
      <c r="V593" s="1">
        <v>48400</v>
      </c>
      <c r="W593" s="1">
        <v>61200</v>
      </c>
      <c r="X593" s="1">
        <v>60700</v>
      </c>
      <c r="Y593" s="1">
        <v>60800</v>
      </c>
      <c r="Z593" s="1">
        <v>52500</v>
      </c>
      <c r="AA593" s="1">
        <v>52100</v>
      </c>
      <c r="AB593" s="1">
        <v>49800</v>
      </c>
      <c r="AC593" s="1">
        <v>49900</v>
      </c>
      <c r="AD593" s="1"/>
      <c r="AE593" s="1" t="s">
        <v>9</v>
      </c>
      <c r="AF593" s="1" t="s">
        <v>9</v>
      </c>
      <c r="AG593" s="1"/>
      <c r="AH593" s="1"/>
      <c r="AI593" s="1"/>
      <c r="AJ593" s="1"/>
      <c r="AK593" s="1"/>
      <c r="AL593" s="1"/>
      <c r="AM593" s="1"/>
      <c r="AN593" s="1"/>
      <c r="AO593" s="71"/>
      <c r="AP593" s="71"/>
      <c r="AR593" s="4" t="str">
        <f>IFERROR(VLOOKUP(Table3[[#This Row],[Station '#]], $AU$3:$AV$147,2,FALSE),"")</f>
        <v/>
      </c>
    </row>
    <row r="594" spans="1:44" ht="16.5" hidden="1" customHeight="1" x14ac:dyDescent="0.3">
      <c r="A594" s="70" t="s">
        <v>367</v>
      </c>
      <c r="B594" s="2" t="s">
        <v>355</v>
      </c>
      <c r="C594" s="1">
        <v>430</v>
      </c>
      <c r="D594" s="2">
        <v>51000</v>
      </c>
      <c r="E594" s="2">
        <v>51600</v>
      </c>
      <c r="F594" s="2">
        <v>56100</v>
      </c>
      <c r="G594" s="2">
        <v>58100</v>
      </c>
      <c r="H594" s="2">
        <v>61600</v>
      </c>
      <c r="I594" s="2">
        <v>64900</v>
      </c>
      <c r="J594" s="2">
        <v>58400</v>
      </c>
      <c r="K594" s="2">
        <v>57700</v>
      </c>
      <c r="L594" s="2">
        <v>59700</v>
      </c>
      <c r="M594" s="2">
        <v>50200</v>
      </c>
      <c r="N594" s="2">
        <v>53900</v>
      </c>
      <c r="O594" s="2">
        <v>57100</v>
      </c>
      <c r="P594" s="2">
        <v>40700</v>
      </c>
      <c r="Q594" s="2">
        <v>38400</v>
      </c>
      <c r="R594" s="1">
        <v>40900</v>
      </c>
      <c r="S594" s="1">
        <v>39600</v>
      </c>
      <c r="T594" s="1">
        <v>39900</v>
      </c>
      <c r="U594" s="1">
        <v>42000</v>
      </c>
      <c r="V594" s="1">
        <v>42200</v>
      </c>
      <c r="W594" s="1">
        <v>45900</v>
      </c>
      <c r="X594" s="1">
        <v>44100</v>
      </c>
      <c r="Y594" s="1">
        <v>45700</v>
      </c>
      <c r="Z594" s="1">
        <v>42700</v>
      </c>
      <c r="AA594" s="1">
        <v>38400</v>
      </c>
      <c r="AB594" s="1">
        <v>36200</v>
      </c>
      <c r="AC594" s="1">
        <v>32400</v>
      </c>
      <c r="AD594" s="1"/>
      <c r="AE594" s="1" t="s">
        <v>9</v>
      </c>
      <c r="AF594" s="1" t="s">
        <v>9</v>
      </c>
      <c r="AG594" s="1"/>
      <c r="AH594" s="1"/>
      <c r="AI594" s="1"/>
      <c r="AJ594" s="1"/>
      <c r="AK594" s="1"/>
      <c r="AL594" s="1"/>
      <c r="AM594" s="1"/>
      <c r="AN594" s="1"/>
      <c r="AO594" s="71"/>
      <c r="AP594" s="71"/>
      <c r="AR594" s="4" t="str">
        <f>IFERROR(VLOOKUP(Table3[[#This Row],[Station '#]], $AU$3:$AV$147,2,FALSE),"")</f>
        <v/>
      </c>
    </row>
    <row r="595" spans="1:44" x14ac:dyDescent="0.3">
      <c r="A595" s="70" t="s">
        <v>367</v>
      </c>
      <c r="B595" s="2" t="s">
        <v>355</v>
      </c>
      <c r="C595" s="72">
        <v>96</v>
      </c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1"/>
      <c r="S595" s="1"/>
      <c r="T595" s="1"/>
      <c r="U595" s="1"/>
      <c r="V595" s="1"/>
      <c r="W595" s="1"/>
      <c r="X595" s="1"/>
      <c r="Y595" s="1"/>
      <c r="Z595" s="1"/>
      <c r="AA595" s="1"/>
      <c r="AB595" s="1"/>
      <c r="AC595" s="1"/>
      <c r="AD595" s="1"/>
      <c r="AE595" s="1"/>
      <c r="AF595" s="1"/>
      <c r="AG595" s="1"/>
      <c r="AH595" s="1">
        <v>41100</v>
      </c>
      <c r="AI595" s="1">
        <v>44300</v>
      </c>
      <c r="AJ595" s="1">
        <v>43600</v>
      </c>
      <c r="AK595" s="1">
        <f>VLOOKUP(C595,[1]DataDownloadReport_02082019!$A$2:$E$123,5,FALSE)</f>
        <v>38700</v>
      </c>
      <c r="AL595" s="1">
        <v>36600</v>
      </c>
      <c r="AM595" s="1">
        <v>33600</v>
      </c>
      <c r="AN595" s="1">
        <v>39900</v>
      </c>
      <c r="AO595" s="71">
        <v>40000</v>
      </c>
      <c r="AP595" s="71"/>
      <c r="AR595" s="4">
        <f>IFERROR(VLOOKUP(Table3[[#This Row],[Station '#]], $AU$3:$AV$147,2,FALSE),"")</f>
        <v>40000</v>
      </c>
    </row>
    <row r="596" spans="1:44" hidden="1" x14ac:dyDescent="0.3">
      <c r="A596" s="70" t="s">
        <v>367</v>
      </c>
      <c r="B596" s="2" t="s">
        <v>378</v>
      </c>
      <c r="C596" s="1">
        <v>427</v>
      </c>
      <c r="D596" s="2">
        <v>43100</v>
      </c>
      <c r="E596" s="2">
        <v>43500</v>
      </c>
      <c r="F596" s="2">
        <v>50300</v>
      </c>
      <c r="G596" s="2">
        <v>52300</v>
      </c>
      <c r="H596" s="2">
        <v>61200</v>
      </c>
      <c r="I596" s="2">
        <v>56200</v>
      </c>
      <c r="J596" s="2">
        <v>46700</v>
      </c>
      <c r="K596" s="2">
        <v>46200</v>
      </c>
      <c r="L596" s="2">
        <v>55800</v>
      </c>
      <c r="M596" s="2">
        <v>43600</v>
      </c>
      <c r="N596" s="2">
        <v>42800</v>
      </c>
      <c r="O596" s="2">
        <v>44500</v>
      </c>
      <c r="P596" s="2"/>
      <c r="Q596" s="2">
        <v>37000</v>
      </c>
      <c r="R596" s="1">
        <v>42000</v>
      </c>
      <c r="S596" s="1">
        <v>44200</v>
      </c>
      <c r="T596" s="1">
        <v>43800</v>
      </c>
      <c r="U596" s="1">
        <v>43900</v>
      </c>
      <c r="V596" s="1">
        <v>44800</v>
      </c>
      <c r="W596" s="1">
        <v>52900</v>
      </c>
      <c r="X596" s="1">
        <v>45000</v>
      </c>
      <c r="Y596" s="1">
        <v>50500</v>
      </c>
      <c r="Z596" s="1">
        <v>49600</v>
      </c>
      <c r="AA596" s="1">
        <v>43500</v>
      </c>
      <c r="AB596" s="1">
        <v>38100</v>
      </c>
      <c r="AC596" s="1"/>
      <c r="AD596" s="1"/>
      <c r="AE596" s="1" t="s">
        <v>9</v>
      </c>
      <c r="AF596" s="1" t="s">
        <v>9</v>
      </c>
      <c r="AG596" s="1"/>
      <c r="AH596" s="1"/>
      <c r="AI596" s="1"/>
      <c r="AJ596" s="1"/>
      <c r="AK596" s="1"/>
      <c r="AL596" s="1"/>
      <c r="AM596" s="1" t="e">
        <v>#N/A</v>
      </c>
      <c r="AN596" s="1"/>
      <c r="AO596" s="71"/>
      <c r="AP596" s="71"/>
      <c r="AR596" s="4" t="str">
        <f>IFERROR(VLOOKUP(Table3[[#This Row],[Station '#]], $AU$3:$AV$147,2,FALSE),"")</f>
        <v/>
      </c>
    </row>
    <row r="597" spans="1:44" hidden="1" x14ac:dyDescent="0.3">
      <c r="A597" s="70" t="s">
        <v>367</v>
      </c>
      <c r="B597" s="2" t="s">
        <v>145</v>
      </c>
      <c r="C597" s="1">
        <v>432</v>
      </c>
      <c r="D597" s="2">
        <v>45100</v>
      </c>
      <c r="E597" s="2">
        <v>46000</v>
      </c>
      <c r="F597" s="2">
        <v>50700</v>
      </c>
      <c r="G597" s="2">
        <v>53300</v>
      </c>
      <c r="H597" s="2">
        <v>62200</v>
      </c>
      <c r="I597" s="2">
        <v>53000</v>
      </c>
      <c r="J597" s="2">
        <v>51800</v>
      </c>
      <c r="K597" s="2">
        <v>51100</v>
      </c>
      <c r="L597" s="2">
        <v>53500</v>
      </c>
      <c r="M597" s="2">
        <v>43800</v>
      </c>
      <c r="N597" s="2">
        <v>49100</v>
      </c>
      <c r="O597" s="2">
        <v>49200</v>
      </c>
      <c r="P597" s="2">
        <v>40600</v>
      </c>
      <c r="Q597" s="2">
        <v>42800</v>
      </c>
      <c r="R597" s="1">
        <v>46800</v>
      </c>
      <c r="S597" s="1">
        <v>48600</v>
      </c>
      <c r="T597" s="1">
        <v>44600</v>
      </c>
      <c r="U597" s="1">
        <v>51000</v>
      </c>
      <c r="V597" s="1">
        <v>48200</v>
      </c>
      <c r="W597" s="1">
        <v>49200</v>
      </c>
      <c r="X597" s="1">
        <v>50300</v>
      </c>
      <c r="Y597" s="1">
        <v>52000</v>
      </c>
      <c r="Z597" s="1">
        <v>51600</v>
      </c>
      <c r="AA597" s="1">
        <v>46800</v>
      </c>
      <c r="AB597" s="1">
        <v>35500</v>
      </c>
      <c r="AC597" s="1">
        <v>38800</v>
      </c>
      <c r="AD597" s="1"/>
      <c r="AE597" s="1" t="s">
        <v>9</v>
      </c>
      <c r="AF597" s="1" t="s">
        <v>9</v>
      </c>
      <c r="AG597" s="1"/>
      <c r="AH597" s="1"/>
      <c r="AI597" s="1"/>
      <c r="AJ597" s="1"/>
      <c r="AK597" s="1"/>
      <c r="AL597" s="1"/>
      <c r="AM597" s="1"/>
      <c r="AN597" s="1"/>
      <c r="AO597" s="71" t="s">
        <v>9</v>
      </c>
      <c r="AP597" s="71"/>
      <c r="AR597" s="4" t="str">
        <f>IFERROR(VLOOKUP(Table3[[#This Row],[Station '#]], $AU$3:$AV$147,2,FALSE),"")</f>
        <v/>
      </c>
    </row>
    <row r="598" spans="1:44" hidden="1" x14ac:dyDescent="0.3">
      <c r="A598" s="70" t="s">
        <v>367</v>
      </c>
      <c r="B598" s="2" t="s">
        <v>240</v>
      </c>
      <c r="C598" s="1">
        <v>429</v>
      </c>
      <c r="D598" s="2">
        <v>46400</v>
      </c>
      <c r="E598" s="2">
        <v>45000</v>
      </c>
      <c r="F598" s="2">
        <v>49700</v>
      </c>
      <c r="G598" s="2">
        <v>50500</v>
      </c>
      <c r="H598" s="2">
        <v>48800</v>
      </c>
      <c r="I598" s="2">
        <v>50500</v>
      </c>
      <c r="J598" s="2">
        <v>48300</v>
      </c>
      <c r="K598" s="2">
        <v>46000</v>
      </c>
      <c r="L598" s="2">
        <v>53200</v>
      </c>
      <c r="M598" s="2">
        <v>45100</v>
      </c>
      <c r="N598" s="2">
        <v>44700</v>
      </c>
      <c r="O598" s="2">
        <v>45800</v>
      </c>
      <c r="P598" s="2">
        <v>38900</v>
      </c>
      <c r="Q598" s="2">
        <v>40000</v>
      </c>
      <c r="R598" s="1">
        <v>41300</v>
      </c>
      <c r="S598" s="1">
        <v>41900</v>
      </c>
      <c r="T598" s="1">
        <v>43700</v>
      </c>
      <c r="U598" s="1">
        <v>45300</v>
      </c>
      <c r="V598" s="1">
        <v>44500</v>
      </c>
      <c r="W598" s="1">
        <v>48200</v>
      </c>
      <c r="X598" s="1">
        <v>38500</v>
      </c>
      <c r="Y598" s="1">
        <v>50600</v>
      </c>
      <c r="Z598" s="1">
        <v>53000</v>
      </c>
      <c r="AA598" s="1">
        <v>52100</v>
      </c>
      <c r="AB598" s="1">
        <v>42000</v>
      </c>
      <c r="AC598" s="1"/>
      <c r="AD598" s="1"/>
      <c r="AE598" s="1" t="s">
        <v>9</v>
      </c>
      <c r="AF598" s="1" t="s">
        <v>9</v>
      </c>
      <c r="AG598" s="1"/>
      <c r="AH598" s="1"/>
      <c r="AI598" s="1"/>
      <c r="AJ598" s="1"/>
      <c r="AK598" s="1"/>
      <c r="AL598" s="1"/>
      <c r="AM598" s="1" t="e">
        <v>#N/A</v>
      </c>
      <c r="AN598" s="1"/>
      <c r="AO598" s="71" t="s">
        <v>9</v>
      </c>
      <c r="AP598" s="71"/>
      <c r="AR598" s="4" t="str">
        <f>IFERROR(VLOOKUP(Table3[[#This Row],[Station '#]], $AU$3:$AV$147,2,FALSE),"")</f>
        <v/>
      </c>
    </row>
    <row r="599" spans="1:44" x14ac:dyDescent="0.3">
      <c r="A599" s="70" t="s">
        <v>367</v>
      </c>
      <c r="B599" s="2" t="s">
        <v>240</v>
      </c>
      <c r="C599" s="72">
        <v>97</v>
      </c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1"/>
      <c r="S599" s="1"/>
      <c r="T599" s="1"/>
      <c r="U599" s="1"/>
      <c r="V599" s="1"/>
      <c r="W599" s="1"/>
      <c r="X599" s="1"/>
      <c r="Y599" s="1"/>
      <c r="Z599" s="1"/>
      <c r="AA599" s="1"/>
      <c r="AB599" s="1"/>
      <c r="AC599" s="1"/>
      <c r="AD599" s="1"/>
      <c r="AE599" s="1"/>
      <c r="AF599" s="1"/>
      <c r="AG599" s="1"/>
      <c r="AH599" s="1">
        <v>42500</v>
      </c>
      <c r="AI599" s="1">
        <v>45200</v>
      </c>
      <c r="AJ599" s="1">
        <v>45100</v>
      </c>
      <c r="AK599" s="1">
        <f>VLOOKUP(C599,[1]DataDownloadReport_02082019!$A$2:$E$123,5,FALSE)</f>
        <v>42100</v>
      </c>
      <c r="AL599" s="1">
        <v>39500</v>
      </c>
      <c r="AM599" s="1">
        <v>33300</v>
      </c>
      <c r="AN599" s="1"/>
      <c r="AO599" s="71">
        <v>38400</v>
      </c>
      <c r="AP599" s="71"/>
      <c r="AR599" s="4">
        <f>IFERROR(VLOOKUP(Table3[[#This Row],[Station '#]], $AU$3:$AV$147,2,FALSE),"")</f>
        <v>38400</v>
      </c>
    </row>
    <row r="600" spans="1:44" ht="16.5" hidden="1" customHeight="1" x14ac:dyDescent="0.3">
      <c r="A600" s="70" t="s">
        <v>367</v>
      </c>
      <c r="B600" s="2" t="s">
        <v>143</v>
      </c>
      <c r="C600" s="1">
        <v>428</v>
      </c>
      <c r="D600" s="2">
        <v>44900</v>
      </c>
      <c r="E600" s="2">
        <v>42300</v>
      </c>
      <c r="F600" s="2">
        <v>48500</v>
      </c>
      <c r="G600" s="2">
        <v>49500</v>
      </c>
      <c r="H600" s="2">
        <v>56200</v>
      </c>
      <c r="I600" s="2">
        <v>52200</v>
      </c>
      <c r="J600" s="2">
        <v>48100</v>
      </c>
      <c r="K600" s="2">
        <v>45200</v>
      </c>
      <c r="L600" s="2">
        <v>45800</v>
      </c>
      <c r="M600" s="2">
        <v>38400</v>
      </c>
      <c r="N600" s="2">
        <v>43500</v>
      </c>
      <c r="O600" s="2">
        <v>43500</v>
      </c>
      <c r="P600" s="2">
        <v>39700</v>
      </c>
      <c r="Q600" s="2">
        <v>38800</v>
      </c>
      <c r="R600" s="1">
        <v>39700</v>
      </c>
      <c r="S600" s="1">
        <v>40700</v>
      </c>
      <c r="T600" s="1">
        <v>45700</v>
      </c>
      <c r="U600" s="1">
        <v>43900</v>
      </c>
      <c r="V600" s="1">
        <v>43800</v>
      </c>
      <c r="W600" s="1">
        <v>47400</v>
      </c>
      <c r="X600" s="1">
        <v>45600</v>
      </c>
      <c r="Y600" s="1">
        <v>46600</v>
      </c>
      <c r="Z600" s="1">
        <v>46400</v>
      </c>
      <c r="AA600" s="1">
        <v>43200</v>
      </c>
      <c r="AB600" s="1">
        <v>40400</v>
      </c>
      <c r="AC600" s="1"/>
      <c r="AD600" s="1"/>
      <c r="AE600" s="1" t="s">
        <v>9</v>
      </c>
      <c r="AF600" s="1" t="s">
        <v>9</v>
      </c>
      <c r="AG600" s="1"/>
      <c r="AH600" s="1"/>
      <c r="AI600" s="1"/>
      <c r="AJ600" s="1"/>
      <c r="AK600" s="1"/>
      <c r="AL600" s="1"/>
      <c r="AM600" s="1" t="e">
        <v>#N/A</v>
      </c>
      <c r="AN600" s="1"/>
      <c r="AO600" s="71"/>
      <c r="AP600" s="71"/>
      <c r="AR600" s="4" t="str">
        <f>IFERROR(VLOOKUP(Table3[[#This Row],[Station '#]], $AU$3:$AV$147,2,FALSE),"")</f>
        <v/>
      </c>
    </row>
    <row r="601" spans="1:44" x14ac:dyDescent="0.3">
      <c r="A601" s="70" t="s">
        <v>367</v>
      </c>
      <c r="B601" s="2" t="s">
        <v>455</v>
      </c>
      <c r="C601" s="72">
        <v>98</v>
      </c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1"/>
      <c r="S601" s="1"/>
      <c r="T601" s="1"/>
      <c r="U601" s="1"/>
      <c r="V601" s="1"/>
      <c r="W601" s="1"/>
      <c r="X601" s="1"/>
      <c r="Y601" s="1"/>
      <c r="Z601" s="1"/>
      <c r="AA601" s="1"/>
      <c r="AB601" s="1"/>
      <c r="AC601" s="1"/>
      <c r="AD601" s="1"/>
      <c r="AE601" s="1"/>
      <c r="AF601" s="1"/>
      <c r="AG601" s="1"/>
      <c r="AH601" s="1">
        <v>35600</v>
      </c>
      <c r="AI601" s="1">
        <v>35900</v>
      </c>
      <c r="AJ601" s="1">
        <v>32600</v>
      </c>
      <c r="AK601" s="1"/>
      <c r="AL601" s="1"/>
      <c r="AM601" s="1"/>
      <c r="AN601" s="1"/>
      <c r="AO601" s="71"/>
      <c r="AP601" s="71"/>
      <c r="AR601" s="4" t="str">
        <f>IFERROR(VLOOKUP(Table3[[#This Row],[Station '#]], $AU$3:$AV$147,2,FALSE),"")</f>
        <v/>
      </c>
    </row>
    <row r="602" spans="1:44" x14ac:dyDescent="0.3">
      <c r="A602" s="70" t="s">
        <v>367</v>
      </c>
      <c r="B602" s="2" t="s">
        <v>379</v>
      </c>
      <c r="C602" s="72">
        <v>1</v>
      </c>
      <c r="D602" s="2"/>
      <c r="E602" s="2"/>
      <c r="F602" s="2"/>
      <c r="G602" s="2"/>
      <c r="H602" s="2"/>
      <c r="I602" s="2">
        <v>50400</v>
      </c>
      <c r="J602" s="2">
        <v>51700</v>
      </c>
      <c r="K602" s="2">
        <v>51100</v>
      </c>
      <c r="L602" s="2">
        <v>50600</v>
      </c>
      <c r="M602" s="2">
        <v>51600</v>
      </c>
      <c r="N602" s="2" t="s">
        <v>380</v>
      </c>
      <c r="O602" s="2">
        <v>48300</v>
      </c>
      <c r="P602" s="2">
        <v>47800</v>
      </c>
      <c r="Q602" s="2">
        <v>40600</v>
      </c>
      <c r="R602" s="1">
        <v>38500</v>
      </c>
      <c r="S602" s="1">
        <v>39700</v>
      </c>
      <c r="T602" s="1">
        <v>41700</v>
      </c>
      <c r="U602" s="1">
        <v>43500</v>
      </c>
      <c r="V602" s="1">
        <v>45600</v>
      </c>
      <c r="W602" s="1">
        <v>49900</v>
      </c>
      <c r="X602" s="1">
        <v>52100</v>
      </c>
      <c r="Y602" s="1">
        <v>51900</v>
      </c>
      <c r="Z602" s="1"/>
      <c r="AA602" s="1">
        <v>42600</v>
      </c>
      <c r="AB602" s="1">
        <v>41800</v>
      </c>
      <c r="AC602" s="1">
        <v>41200</v>
      </c>
      <c r="AD602" s="1">
        <v>39700</v>
      </c>
      <c r="AE602" s="1">
        <v>36700</v>
      </c>
      <c r="AF602" s="1">
        <v>36400</v>
      </c>
      <c r="AG602" s="1">
        <v>41300</v>
      </c>
      <c r="AH602" s="1">
        <v>42400</v>
      </c>
      <c r="AI602" s="1">
        <v>43700</v>
      </c>
      <c r="AJ602" s="1">
        <v>43700</v>
      </c>
      <c r="AK602" s="1">
        <f>VLOOKUP(C602,[1]DataDownloadReport_02082019!$A$2:$E$123,5,FALSE)</f>
        <v>44500</v>
      </c>
      <c r="AL602" s="1">
        <v>44500</v>
      </c>
      <c r="AM602" s="1">
        <v>41600</v>
      </c>
      <c r="AN602" s="1">
        <v>42800</v>
      </c>
      <c r="AO602" s="71">
        <v>43400</v>
      </c>
      <c r="AP602" s="71"/>
      <c r="AR602" s="4">
        <f>IFERROR(VLOOKUP(Table3[[#This Row],[Station '#]], $AU$3:$AV$147,2,FALSE),"")</f>
        <v>43400</v>
      </c>
    </row>
    <row r="603" spans="1:44" ht="16.5" hidden="1" customHeight="1" x14ac:dyDescent="0.3">
      <c r="A603" s="70" t="s">
        <v>367</v>
      </c>
      <c r="B603" s="2" t="s">
        <v>381</v>
      </c>
      <c r="C603" s="1">
        <v>421</v>
      </c>
      <c r="D603" s="2">
        <v>31500</v>
      </c>
      <c r="E603" s="2">
        <v>29600</v>
      </c>
      <c r="F603" s="2">
        <v>31400</v>
      </c>
      <c r="G603" s="2">
        <v>32600</v>
      </c>
      <c r="H603" s="2">
        <v>37600</v>
      </c>
      <c r="I603" s="2">
        <v>40300</v>
      </c>
      <c r="J603" s="2">
        <v>34200</v>
      </c>
      <c r="K603" s="2">
        <v>35800</v>
      </c>
      <c r="L603" s="2">
        <v>34300</v>
      </c>
      <c r="M603" s="2">
        <v>28900</v>
      </c>
      <c r="N603" s="2">
        <v>31100</v>
      </c>
      <c r="O603" s="2">
        <v>30700</v>
      </c>
      <c r="P603" s="2">
        <v>30100</v>
      </c>
      <c r="Q603" s="2">
        <v>27000</v>
      </c>
      <c r="R603" s="1">
        <v>28000</v>
      </c>
      <c r="S603" s="1">
        <v>28500</v>
      </c>
      <c r="T603" s="1">
        <v>29500</v>
      </c>
      <c r="U603" s="1">
        <v>29700</v>
      </c>
      <c r="V603" s="1">
        <v>31600</v>
      </c>
      <c r="W603" s="1">
        <v>31600</v>
      </c>
      <c r="X603" s="1">
        <v>34400</v>
      </c>
      <c r="Y603" s="1">
        <v>39500</v>
      </c>
      <c r="Z603" s="1">
        <v>32700</v>
      </c>
      <c r="AA603" s="1">
        <v>29900</v>
      </c>
      <c r="AB603" s="1">
        <v>32700</v>
      </c>
      <c r="AC603" s="1"/>
      <c r="AD603" s="1"/>
      <c r="AE603" s="1" t="s">
        <v>9</v>
      </c>
      <c r="AF603" s="1" t="s">
        <v>9</v>
      </c>
      <c r="AG603" s="1"/>
      <c r="AH603" s="1"/>
      <c r="AI603" s="1"/>
      <c r="AJ603" s="1"/>
      <c r="AK603" s="1"/>
      <c r="AL603" s="1"/>
      <c r="AM603" s="1" t="e">
        <v>#N/A</v>
      </c>
      <c r="AN603" s="1"/>
      <c r="AO603" s="71"/>
      <c r="AP603" s="71"/>
      <c r="AR603" s="4" t="str">
        <f>IFERROR(VLOOKUP(Table3[[#This Row],[Station '#]], $AU$3:$AV$147,2,FALSE),"")</f>
        <v/>
      </c>
    </row>
    <row r="604" spans="1:44" ht="16.5" hidden="1" customHeight="1" x14ac:dyDescent="0.3">
      <c r="A604" s="70" t="s">
        <v>367</v>
      </c>
      <c r="B604" s="2" t="s">
        <v>66</v>
      </c>
      <c r="C604" s="1">
        <v>431</v>
      </c>
      <c r="D604" s="2"/>
      <c r="E604" s="2"/>
      <c r="F604" s="2"/>
      <c r="G604" s="2"/>
      <c r="H604" s="2"/>
      <c r="I604" s="2">
        <v>23200</v>
      </c>
      <c r="J604" s="2">
        <v>24100</v>
      </c>
      <c r="K604" s="2">
        <v>23900</v>
      </c>
      <c r="L604" s="2">
        <v>24700</v>
      </c>
      <c r="M604" s="2">
        <v>24200</v>
      </c>
      <c r="N604" s="2">
        <v>24000</v>
      </c>
      <c r="O604" s="2">
        <v>21800</v>
      </c>
      <c r="P604" s="2">
        <v>21700</v>
      </c>
      <c r="Q604" s="2">
        <v>22400</v>
      </c>
      <c r="R604" s="1">
        <v>21900</v>
      </c>
      <c r="S604" s="1">
        <v>21000</v>
      </c>
      <c r="T604" s="1">
        <v>23800</v>
      </c>
      <c r="U604" s="1">
        <v>25000</v>
      </c>
      <c r="V604" s="1">
        <v>25900</v>
      </c>
      <c r="W604" s="1">
        <v>28900</v>
      </c>
      <c r="X604" s="1">
        <v>27800</v>
      </c>
      <c r="Y604" s="1">
        <v>32100</v>
      </c>
      <c r="Z604" s="1">
        <v>26300</v>
      </c>
      <c r="AA604" s="1">
        <v>24900</v>
      </c>
      <c r="AB604" s="1">
        <v>26800</v>
      </c>
      <c r="AC604" s="1"/>
      <c r="AD604" s="1"/>
      <c r="AE604" s="1" t="s">
        <v>9</v>
      </c>
      <c r="AF604" s="1" t="s">
        <v>9</v>
      </c>
      <c r="AG604" s="1"/>
      <c r="AH604" s="1"/>
      <c r="AI604" s="1"/>
      <c r="AJ604" s="1"/>
      <c r="AK604" s="1"/>
      <c r="AL604" s="1"/>
      <c r="AM604" s="1" t="e">
        <v>#N/A</v>
      </c>
      <c r="AN604" s="1"/>
      <c r="AO604" s="71"/>
      <c r="AP604" s="71"/>
      <c r="AR604" s="4" t="str">
        <f>IFERROR(VLOOKUP(Table3[[#This Row],[Station '#]], $AU$3:$AV$147,2,FALSE),"")</f>
        <v/>
      </c>
    </row>
    <row r="605" spans="1:44" x14ac:dyDescent="0.3">
      <c r="A605" s="70" t="s">
        <v>367</v>
      </c>
      <c r="B605" s="2" t="s">
        <v>29</v>
      </c>
      <c r="C605" s="1">
        <v>99</v>
      </c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1"/>
      <c r="S605" s="1"/>
      <c r="T605" s="1"/>
      <c r="U605" s="1"/>
      <c r="V605" s="1"/>
      <c r="W605" s="1"/>
      <c r="X605" s="1"/>
      <c r="Y605" s="1"/>
      <c r="Z605" s="1"/>
      <c r="AA605" s="1"/>
      <c r="AB605" s="1"/>
      <c r="AC605" s="1"/>
      <c r="AD605" s="1"/>
      <c r="AE605" s="1"/>
      <c r="AF605" s="1"/>
      <c r="AG605" s="1"/>
      <c r="AH605" s="1">
        <v>25700</v>
      </c>
      <c r="AI605" s="1">
        <v>29600</v>
      </c>
      <c r="AJ605" s="1"/>
      <c r="AK605" s="1"/>
      <c r="AL605" s="1"/>
      <c r="AM605" s="1"/>
      <c r="AN605" s="1"/>
      <c r="AO605" s="71"/>
      <c r="AP605" s="71"/>
      <c r="AR605" s="4" t="str">
        <f>IFERROR(VLOOKUP(Table3[[#This Row],[Station '#]], $AU$3:$AV$147,2,FALSE),"")</f>
        <v/>
      </c>
    </row>
    <row r="606" spans="1:44" ht="16.5" hidden="1" customHeight="1" x14ac:dyDescent="0.3">
      <c r="A606" s="70" t="s">
        <v>367</v>
      </c>
      <c r="B606" s="2" t="s">
        <v>62</v>
      </c>
      <c r="C606" s="1">
        <v>419</v>
      </c>
      <c r="D606" s="2">
        <v>19400</v>
      </c>
      <c r="E606" s="2">
        <v>23500</v>
      </c>
      <c r="F606" s="2">
        <v>17600</v>
      </c>
      <c r="G606" s="2">
        <v>19700</v>
      </c>
      <c r="H606" s="2">
        <v>20500</v>
      </c>
      <c r="I606" s="2">
        <v>20300</v>
      </c>
      <c r="J606" s="2">
        <v>20100</v>
      </c>
      <c r="K606" s="2">
        <v>22700</v>
      </c>
      <c r="L606" s="2">
        <v>20400</v>
      </c>
      <c r="M606" s="2">
        <v>19400</v>
      </c>
      <c r="N606" s="2">
        <v>20000</v>
      </c>
      <c r="O606" s="2">
        <v>16800</v>
      </c>
      <c r="P606" s="2">
        <v>17000</v>
      </c>
      <c r="Q606" s="2">
        <v>18000</v>
      </c>
      <c r="R606" s="1">
        <v>19700</v>
      </c>
      <c r="S606" s="1">
        <v>20000</v>
      </c>
      <c r="T606" s="1">
        <v>22500</v>
      </c>
      <c r="U606" s="1">
        <v>22900</v>
      </c>
      <c r="V606" s="1">
        <v>24300</v>
      </c>
      <c r="W606" s="1">
        <v>24700</v>
      </c>
      <c r="X606" s="1">
        <v>25700</v>
      </c>
      <c r="Y606" s="1">
        <v>30800</v>
      </c>
      <c r="Z606" s="1">
        <v>25100</v>
      </c>
      <c r="AA606" s="1">
        <v>26100</v>
      </c>
      <c r="AB606" s="1">
        <v>21600</v>
      </c>
      <c r="AC606" s="1"/>
      <c r="AD606" s="1"/>
      <c r="AE606" s="1" t="s">
        <v>9</v>
      </c>
      <c r="AF606" s="1" t="s">
        <v>9</v>
      </c>
      <c r="AG606" s="1"/>
      <c r="AH606" s="1"/>
      <c r="AI606" s="1"/>
      <c r="AJ606" s="1"/>
      <c r="AK606" s="1"/>
      <c r="AL606" s="1"/>
      <c r="AM606" s="1"/>
      <c r="AN606" s="1"/>
      <c r="AO606" s="71"/>
      <c r="AP606" s="71"/>
      <c r="AR606" s="4" t="str">
        <f>IFERROR(VLOOKUP(Table3[[#This Row],[Station '#]], $AU$3:$AV$147,2,FALSE),"")</f>
        <v/>
      </c>
    </row>
    <row r="607" spans="1:44" ht="16.5" hidden="1" customHeight="1" x14ac:dyDescent="0.3">
      <c r="A607" s="70" t="s">
        <v>367</v>
      </c>
      <c r="B607" s="2" t="s">
        <v>382</v>
      </c>
      <c r="C607" s="1">
        <v>425</v>
      </c>
      <c r="D607" s="2"/>
      <c r="E607" s="2"/>
      <c r="F607" s="2"/>
      <c r="G607" s="2"/>
      <c r="H607" s="2"/>
      <c r="I607" s="2">
        <v>19400</v>
      </c>
      <c r="J607" s="2">
        <v>19300</v>
      </c>
      <c r="K607" s="2">
        <v>18900</v>
      </c>
      <c r="L607" s="2">
        <v>19200</v>
      </c>
      <c r="M607" s="2">
        <v>18600</v>
      </c>
      <c r="N607" s="2">
        <v>19100</v>
      </c>
      <c r="O607" s="2">
        <v>15500</v>
      </c>
      <c r="P607" s="2">
        <v>15400</v>
      </c>
      <c r="Q607" s="2">
        <v>16000</v>
      </c>
      <c r="R607" s="1">
        <v>15500</v>
      </c>
      <c r="S607" s="1">
        <v>15600</v>
      </c>
      <c r="T607" s="1">
        <v>17100</v>
      </c>
      <c r="U607" s="1">
        <v>17400</v>
      </c>
      <c r="V607" s="1">
        <v>18200</v>
      </c>
      <c r="W607" s="1">
        <v>20000</v>
      </c>
      <c r="X607" s="1">
        <v>20400</v>
      </c>
      <c r="Y607" s="1">
        <v>23000</v>
      </c>
      <c r="Z607" s="1">
        <v>18300</v>
      </c>
      <c r="AA607" s="1">
        <v>17700</v>
      </c>
      <c r="AB607" s="1">
        <v>15700</v>
      </c>
      <c r="AC607" s="1"/>
      <c r="AD607" s="1"/>
      <c r="AE607" s="1" t="s">
        <v>9</v>
      </c>
      <c r="AF607" s="1" t="s">
        <v>9</v>
      </c>
      <c r="AG607" s="1"/>
      <c r="AH607" s="1"/>
      <c r="AI607" s="1"/>
      <c r="AJ607" s="1"/>
      <c r="AK607" s="1"/>
      <c r="AL607" s="1"/>
      <c r="AM607" s="1"/>
      <c r="AN607" s="1"/>
      <c r="AO607" s="71"/>
      <c r="AP607" s="71"/>
      <c r="AR607" s="4" t="str">
        <f>IFERROR(VLOOKUP(Table3[[#This Row],[Station '#]], $AU$3:$AV$147,2,FALSE),"")</f>
        <v/>
      </c>
    </row>
    <row r="608" spans="1:44" x14ac:dyDescent="0.3">
      <c r="A608" s="70" t="s">
        <v>367</v>
      </c>
      <c r="B608" s="2" t="s">
        <v>382</v>
      </c>
      <c r="C608" s="1">
        <v>100</v>
      </c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1"/>
      <c r="S608" s="1"/>
      <c r="T608" s="1"/>
      <c r="U608" s="1"/>
      <c r="V608" s="1"/>
      <c r="W608" s="1"/>
      <c r="X608" s="1"/>
      <c r="Y608" s="1"/>
      <c r="Z608" s="1"/>
      <c r="AA608" s="1"/>
      <c r="AB608" s="1"/>
      <c r="AC608" s="1"/>
      <c r="AD608" s="1"/>
      <c r="AE608" s="1"/>
      <c r="AF608" s="1"/>
      <c r="AG608" s="1"/>
      <c r="AH608" s="1">
        <v>18100</v>
      </c>
      <c r="AI608" s="1">
        <v>21400</v>
      </c>
      <c r="AJ608" s="1"/>
      <c r="AK608" s="1"/>
      <c r="AL608" s="1"/>
      <c r="AM608" s="1"/>
      <c r="AN608" s="1"/>
      <c r="AO608" s="71"/>
      <c r="AP608" s="71"/>
      <c r="AR608" s="4" t="str">
        <f>IFERROR(VLOOKUP(Table3[[#This Row],[Station '#]], $AU$3:$AV$147,2,FALSE),"")</f>
        <v/>
      </c>
    </row>
    <row r="609" spans="1:44" x14ac:dyDescent="0.3">
      <c r="A609" s="70" t="s">
        <v>367</v>
      </c>
      <c r="B609" s="2" t="s">
        <v>445</v>
      </c>
      <c r="C609" s="72">
        <v>103</v>
      </c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1"/>
      <c r="S609" s="1"/>
      <c r="T609" s="1"/>
      <c r="U609" s="1"/>
      <c r="V609" s="1"/>
      <c r="W609" s="1"/>
      <c r="X609" s="1"/>
      <c r="Y609" s="1"/>
      <c r="Z609" s="1"/>
      <c r="AA609" s="1"/>
      <c r="AB609" s="1"/>
      <c r="AC609" s="1"/>
      <c r="AD609" s="1"/>
      <c r="AE609" s="1"/>
      <c r="AF609" s="1"/>
      <c r="AG609" s="1"/>
      <c r="AH609" s="1">
        <v>21000</v>
      </c>
      <c r="AI609" s="1">
        <v>24800</v>
      </c>
      <c r="AJ609" s="1">
        <v>24900</v>
      </c>
      <c r="AK609" s="1">
        <f>VLOOKUP(C609,[1]DataDownloadReport_02082019!$A$2:$E$123,5,FALSE)</f>
        <v>26400</v>
      </c>
      <c r="AL609" s="1">
        <v>24000</v>
      </c>
      <c r="AM609" s="1">
        <v>23800</v>
      </c>
      <c r="AN609" s="1"/>
      <c r="AO609" s="71"/>
      <c r="AP609" s="71"/>
      <c r="AR609" s="4" t="str">
        <f>IFERROR(VLOOKUP(Table3[[#This Row],[Station '#]], $AU$3:$AV$147,2,FALSE),"")</f>
        <v/>
      </c>
    </row>
    <row r="610" spans="1:44" hidden="1" x14ac:dyDescent="0.3">
      <c r="A610" s="70" t="s">
        <v>367</v>
      </c>
      <c r="B610" s="2" t="s">
        <v>383</v>
      </c>
      <c r="C610" s="1">
        <v>449</v>
      </c>
      <c r="D610" s="2">
        <v>10100</v>
      </c>
      <c r="E610" s="2">
        <v>10800</v>
      </c>
      <c r="F610" s="2">
        <v>13100</v>
      </c>
      <c r="G610" s="2">
        <v>13100</v>
      </c>
      <c r="H610" s="2">
        <v>11300</v>
      </c>
      <c r="I610" s="2">
        <v>11300</v>
      </c>
      <c r="J610" s="2">
        <v>11000</v>
      </c>
      <c r="K610" s="2">
        <v>11000</v>
      </c>
      <c r="L610" s="2">
        <v>12100</v>
      </c>
      <c r="M610" s="2">
        <v>15600</v>
      </c>
      <c r="N610" s="2">
        <v>14100</v>
      </c>
      <c r="O610" s="2">
        <v>11800</v>
      </c>
      <c r="P610" s="2">
        <v>11700</v>
      </c>
      <c r="Q610" s="2">
        <v>11500</v>
      </c>
      <c r="R610" s="1">
        <v>13100</v>
      </c>
      <c r="S610" s="1">
        <v>12800</v>
      </c>
      <c r="T610" s="1">
        <v>14600</v>
      </c>
      <c r="U610" s="1">
        <v>14800</v>
      </c>
      <c r="V610" s="1">
        <v>15400</v>
      </c>
      <c r="W610" s="1">
        <v>18000</v>
      </c>
      <c r="X610" s="1">
        <v>18700</v>
      </c>
      <c r="Y610" s="1">
        <v>18400</v>
      </c>
      <c r="Z610" s="1">
        <v>15500</v>
      </c>
      <c r="AA610" s="1">
        <v>20700</v>
      </c>
      <c r="AB610" s="1">
        <v>13900</v>
      </c>
      <c r="AC610" s="1"/>
      <c r="AD610" s="1"/>
      <c r="AE610" s="1" t="s">
        <v>9</v>
      </c>
      <c r="AF610" s="1" t="s">
        <v>9</v>
      </c>
      <c r="AG610" s="1"/>
      <c r="AH610" s="1"/>
      <c r="AI610" s="1"/>
      <c r="AJ610" s="1"/>
      <c r="AK610" s="1"/>
      <c r="AL610" s="1"/>
      <c r="AM610" s="1" t="e">
        <v>#N/A</v>
      </c>
      <c r="AN610" s="1"/>
      <c r="AO610" s="71"/>
      <c r="AP610" s="71"/>
      <c r="AR610" s="4" t="str">
        <f>IFERROR(VLOOKUP(Table3[[#This Row],[Station '#]], $AU$3:$AV$147,2,FALSE),"")</f>
        <v/>
      </c>
    </row>
    <row r="611" spans="1:44" ht="16.5" hidden="1" customHeight="1" x14ac:dyDescent="0.3">
      <c r="A611" s="70"/>
      <c r="B611" s="2"/>
      <c r="C611" s="1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1"/>
      <c r="S611" s="1"/>
      <c r="T611" s="1"/>
      <c r="U611" s="1"/>
      <c r="V611" s="1"/>
      <c r="W611" s="1"/>
      <c r="X611" s="1"/>
      <c r="Y611" s="1"/>
      <c r="Z611" s="1"/>
      <c r="AA611" s="1"/>
      <c r="AB611" s="1"/>
      <c r="AC611" s="1"/>
      <c r="AD611" s="1"/>
      <c r="AE611" s="1"/>
      <c r="AF611" s="1"/>
      <c r="AG611" s="1"/>
      <c r="AH611" s="1"/>
      <c r="AI611" s="1"/>
      <c r="AJ611" s="1"/>
      <c r="AK611" s="1"/>
      <c r="AL611" s="1"/>
      <c r="AM611" s="1" t="e">
        <v>#N/A</v>
      </c>
      <c r="AN611" s="1"/>
      <c r="AO611" s="71"/>
      <c r="AP611" s="71"/>
      <c r="AR611" s="4" t="str">
        <f>IFERROR(VLOOKUP(Table3[[#This Row],[Station '#]], $AU$3:$AV$147,2,FALSE),"")</f>
        <v/>
      </c>
    </row>
    <row r="612" spans="1:44" ht="16.5" hidden="1" customHeight="1" x14ac:dyDescent="0.3">
      <c r="A612" s="70" t="s">
        <v>384</v>
      </c>
      <c r="B612" s="2" t="s">
        <v>45</v>
      </c>
      <c r="C612" s="1">
        <v>491</v>
      </c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>
        <v>5400</v>
      </c>
      <c r="Q612" s="2">
        <v>6600</v>
      </c>
      <c r="R612" s="1">
        <v>7200</v>
      </c>
      <c r="S612" s="1">
        <v>8500</v>
      </c>
      <c r="T612" s="1" t="s">
        <v>22</v>
      </c>
      <c r="U612" s="1">
        <v>7300</v>
      </c>
      <c r="V612" s="1">
        <v>9300</v>
      </c>
      <c r="W612" s="1">
        <v>9000</v>
      </c>
      <c r="X612" s="1">
        <v>9600</v>
      </c>
      <c r="Y612" s="1">
        <v>7800</v>
      </c>
      <c r="Z612" s="1">
        <v>6100</v>
      </c>
      <c r="AA612" s="1">
        <v>5700</v>
      </c>
      <c r="AB612" s="1">
        <v>5100</v>
      </c>
      <c r="AC612" s="1"/>
      <c r="AD612" s="1"/>
      <c r="AE612" s="1" t="s">
        <v>9</v>
      </c>
      <c r="AF612" s="1" t="s">
        <v>9</v>
      </c>
      <c r="AG612" s="1"/>
      <c r="AH612" s="1"/>
      <c r="AI612" s="1"/>
      <c r="AJ612" s="1"/>
      <c r="AK612" s="1"/>
      <c r="AL612" s="1"/>
      <c r="AM612" s="1" t="e">
        <v>#N/A</v>
      </c>
      <c r="AN612" s="1"/>
      <c r="AO612" s="71"/>
      <c r="AP612" s="71"/>
      <c r="AR612" s="4" t="str">
        <f>IFERROR(VLOOKUP(Table3[[#This Row],[Station '#]], $AU$3:$AV$147,2,FALSE),"")</f>
        <v/>
      </c>
    </row>
    <row r="613" spans="1:44" x14ac:dyDescent="0.3">
      <c r="A613" s="70"/>
      <c r="B613" s="2"/>
      <c r="C613" s="1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1"/>
      <c r="S613" s="1"/>
      <c r="T613" s="1" t="s">
        <v>9</v>
      </c>
      <c r="U613" s="1" t="s">
        <v>7</v>
      </c>
      <c r="V613" s="1" t="s">
        <v>9</v>
      </c>
      <c r="W613" s="1"/>
      <c r="X613" s="1"/>
      <c r="Y613" s="1"/>
      <c r="Z613" s="1"/>
      <c r="AA613" s="1"/>
      <c r="AB613" s="1"/>
      <c r="AC613" s="1"/>
      <c r="AD613" s="1"/>
      <c r="AE613" s="1" t="s">
        <v>9</v>
      </c>
      <c r="AF613" s="1" t="s">
        <v>9</v>
      </c>
      <c r="AG613" s="1"/>
      <c r="AH613" s="1"/>
      <c r="AI613" s="1"/>
      <c r="AJ613" s="1"/>
      <c r="AK613" s="1"/>
      <c r="AL613" s="1"/>
      <c r="AM613" s="1"/>
      <c r="AN613" s="1"/>
      <c r="AO613" s="71"/>
      <c r="AP613" s="71"/>
      <c r="AR613" s="4" t="str">
        <f>IFERROR(VLOOKUP(Table3[[#This Row],[Station '#]], $AU$3:$AV$147,2,FALSE),"")</f>
        <v/>
      </c>
    </row>
    <row r="614" spans="1:44" ht="15" customHeight="1" x14ac:dyDescent="0.3">
      <c r="A614" s="70" t="s">
        <v>385</v>
      </c>
      <c r="B614" s="2" t="s">
        <v>29</v>
      </c>
      <c r="C614" s="1">
        <v>527</v>
      </c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1"/>
      <c r="S614" s="1"/>
      <c r="T614" s="1"/>
      <c r="U614" s="1">
        <v>6100</v>
      </c>
      <c r="V614" s="1">
        <v>8200</v>
      </c>
      <c r="W614" s="1">
        <v>10600</v>
      </c>
      <c r="X614" s="1">
        <v>12100</v>
      </c>
      <c r="Y614" s="1">
        <v>13600</v>
      </c>
      <c r="Z614" s="1">
        <v>14100</v>
      </c>
      <c r="AA614" s="1">
        <v>12900</v>
      </c>
      <c r="AB614" s="1">
        <v>13300</v>
      </c>
      <c r="AC614" s="1">
        <v>12000</v>
      </c>
      <c r="AD614" s="1">
        <v>12600</v>
      </c>
      <c r="AE614" s="1">
        <v>12400</v>
      </c>
      <c r="AF614" s="1">
        <v>12800</v>
      </c>
      <c r="AG614" s="1">
        <v>14100</v>
      </c>
      <c r="AH614" s="1">
        <v>15400</v>
      </c>
      <c r="AI614" s="1">
        <v>15900</v>
      </c>
      <c r="AJ614" s="1">
        <v>16600</v>
      </c>
      <c r="AK614" s="1">
        <f>VLOOKUP(C614,[1]DataDownloadReport_02082019!$A$2:$E$123,5,FALSE)</f>
        <v>16700</v>
      </c>
      <c r="AL614" s="1">
        <v>17300</v>
      </c>
      <c r="AM614" s="1">
        <v>16200</v>
      </c>
      <c r="AN614" s="1">
        <v>18800</v>
      </c>
      <c r="AO614" s="71"/>
      <c r="AP614" s="71"/>
      <c r="AR614" s="4" t="str">
        <f>IFERROR(VLOOKUP(Table3[[#This Row],[Station '#]], $AU$3:$AV$147,2,FALSE),"")</f>
        <v/>
      </c>
    </row>
    <row r="615" spans="1:44" ht="16.5" hidden="1" customHeight="1" x14ac:dyDescent="0.3">
      <c r="A615" s="70" t="s">
        <v>385</v>
      </c>
      <c r="B615" s="2" t="s">
        <v>386</v>
      </c>
      <c r="C615" s="1">
        <v>526</v>
      </c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1"/>
      <c r="S615" s="1"/>
      <c r="T615" s="1"/>
      <c r="U615" s="1"/>
      <c r="V615" s="1">
        <v>10800</v>
      </c>
      <c r="W615" s="1">
        <v>13800</v>
      </c>
      <c r="X615" s="1">
        <v>16400</v>
      </c>
      <c r="Y615" s="1">
        <v>18500</v>
      </c>
      <c r="Z615" s="1">
        <v>20100</v>
      </c>
      <c r="AA615" s="1">
        <v>19500</v>
      </c>
      <c r="AB615" s="1">
        <v>18700</v>
      </c>
      <c r="AC615" s="1"/>
      <c r="AD615" s="1"/>
      <c r="AE615" s="1" t="s">
        <v>9</v>
      </c>
      <c r="AF615" s="1" t="s">
        <v>9</v>
      </c>
      <c r="AG615" s="1"/>
      <c r="AH615" s="1"/>
      <c r="AI615" s="1"/>
      <c r="AJ615" s="1"/>
      <c r="AK615" s="1"/>
      <c r="AL615" s="1"/>
      <c r="AM615" s="1" t="e">
        <v>#N/A</v>
      </c>
      <c r="AN615" s="1"/>
      <c r="AO615" s="71"/>
      <c r="AP615" s="71"/>
      <c r="AR615" s="4" t="str">
        <f>IFERROR(VLOOKUP(Table3[[#This Row],[Station '#]], $AU$3:$AV$147,2,FALSE),"")</f>
        <v/>
      </c>
    </row>
    <row r="616" spans="1:44" ht="16.5" customHeight="1" x14ac:dyDescent="0.3">
      <c r="A616" s="70" t="s">
        <v>385</v>
      </c>
      <c r="B616" s="2" t="s">
        <v>387</v>
      </c>
      <c r="C616" s="1">
        <v>523</v>
      </c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1"/>
      <c r="S616" s="1">
        <v>9100</v>
      </c>
      <c r="T616" s="1">
        <v>12000</v>
      </c>
      <c r="U616" s="1">
        <v>15900</v>
      </c>
      <c r="V616" s="1">
        <v>19200</v>
      </c>
      <c r="W616" s="1">
        <v>23900</v>
      </c>
      <c r="X616" s="1">
        <v>25700</v>
      </c>
      <c r="Y616" s="1">
        <v>27500</v>
      </c>
      <c r="Z616" s="1">
        <v>29500</v>
      </c>
      <c r="AA616" s="1">
        <v>28200</v>
      </c>
      <c r="AB616" s="1">
        <v>26800</v>
      </c>
      <c r="AC616" s="1">
        <v>24400</v>
      </c>
      <c r="AD616" s="1"/>
      <c r="AE616" s="1" t="s">
        <v>9</v>
      </c>
      <c r="AF616" s="1" t="s">
        <v>9</v>
      </c>
      <c r="AG616" s="1"/>
      <c r="AH616" s="1"/>
      <c r="AI616" s="1"/>
      <c r="AJ616" s="1"/>
      <c r="AK616" s="1"/>
      <c r="AL616" s="1"/>
      <c r="AM616" s="1"/>
      <c r="AN616" s="1"/>
      <c r="AO616" s="71">
        <v>37600</v>
      </c>
      <c r="AP616" s="71"/>
      <c r="AR616" s="4">
        <f>IFERROR(VLOOKUP(Table3[[#This Row],[Station '#]], $AU$3:$AV$147,2,FALSE),"")</f>
        <v>37600</v>
      </c>
    </row>
    <row r="617" spans="1:44" ht="16.5" customHeight="1" x14ac:dyDescent="0.3">
      <c r="A617" s="70" t="s">
        <v>385</v>
      </c>
      <c r="B617" s="2" t="s">
        <v>70</v>
      </c>
      <c r="C617" s="1">
        <v>522</v>
      </c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1"/>
      <c r="S617" s="1">
        <v>15900</v>
      </c>
      <c r="T617" s="1">
        <v>19200</v>
      </c>
      <c r="U617" s="1">
        <v>23400</v>
      </c>
      <c r="V617" s="1">
        <v>26700</v>
      </c>
      <c r="W617" s="1">
        <v>32500</v>
      </c>
      <c r="X617" s="1">
        <v>35300</v>
      </c>
      <c r="Y617" s="1">
        <v>40200</v>
      </c>
      <c r="Z617" s="1">
        <v>40000</v>
      </c>
      <c r="AA617" s="1">
        <v>36800</v>
      </c>
      <c r="AB617" s="1">
        <v>38400</v>
      </c>
      <c r="AC617" s="1"/>
      <c r="AD617" s="1"/>
      <c r="AE617" s="1" t="s">
        <v>9</v>
      </c>
      <c r="AF617" s="1" t="s">
        <v>9</v>
      </c>
      <c r="AG617" s="1"/>
      <c r="AH617" s="1"/>
      <c r="AI617" s="1"/>
      <c r="AJ617" s="1"/>
      <c r="AK617" s="1"/>
      <c r="AL617" s="1"/>
      <c r="AM617" s="1"/>
      <c r="AN617" s="1"/>
      <c r="AO617" s="71">
        <v>49100</v>
      </c>
      <c r="AP617" s="71"/>
      <c r="AR617" s="4">
        <f>IFERROR(VLOOKUP(Table3[[#This Row],[Station '#]], $AU$3:$AV$147,2,FALSE),"")</f>
        <v>49100</v>
      </c>
    </row>
    <row r="618" spans="1:44" x14ac:dyDescent="0.3">
      <c r="A618" s="70" t="s">
        <v>385</v>
      </c>
      <c r="B618" s="2" t="s">
        <v>388</v>
      </c>
      <c r="C618" s="72">
        <v>50</v>
      </c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>
        <v>13100</v>
      </c>
      <c r="Q618" s="2">
        <v>22600</v>
      </c>
      <c r="R618" s="1">
        <v>26800</v>
      </c>
      <c r="S618" s="1">
        <v>31400</v>
      </c>
      <c r="T618" s="1">
        <v>33800</v>
      </c>
      <c r="U618" s="1">
        <v>40300</v>
      </c>
      <c r="V618" s="1">
        <v>44300</v>
      </c>
      <c r="W618" s="1">
        <v>48000</v>
      </c>
      <c r="X618" s="1">
        <v>50700</v>
      </c>
      <c r="Y618" s="1">
        <v>53100</v>
      </c>
      <c r="Z618" s="1">
        <v>49600</v>
      </c>
      <c r="AA618" s="1">
        <v>47200</v>
      </c>
      <c r="AB618" s="1">
        <v>46900</v>
      </c>
      <c r="AC618" s="1">
        <v>44500</v>
      </c>
      <c r="AD618" s="1">
        <v>45200</v>
      </c>
      <c r="AE618" s="1">
        <v>45100</v>
      </c>
      <c r="AF618" s="1">
        <v>45800</v>
      </c>
      <c r="AG618" s="1">
        <v>45900</v>
      </c>
      <c r="AH618" s="1">
        <v>47900</v>
      </c>
      <c r="AI618" s="1">
        <v>49300</v>
      </c>
      <c r="AJ618" s="1">
        <v>49900</v>
      </c>
      <c r="AK618" s="1">
        <f>VLOOKUP(C618,[1]DataDownloadReport_02082019!$A$2:$E$123,5,FALSE)</f>
        <v>49100</v>
      </c>
      <c r="AL618" s="1">
        <v>54600</v>
      </c>
      <c r="AM618" s="1">
        <v>48200</v>
      </c>
      <c r="AN618" s="1">
        <v>52100</v>
      </c>
      <c r="AO618" s="71">
        <v>55500</v>
      </c>
      <c r="AP618" s="71"/>
      <c r="AR618" s="4">
        <f>IFERROR(VLOOKUP(Table3[[#This Row],[Station '#]], $AU$3:$AV$147,2,FALSE),"")</f>
        <v>55500</v>
      </c>
    </row>
    <row r="619" spans="1:44" ht="16.5" hidden="1" customHeight="1" x14ac:dyDescent="0.3">
      <c r="A619" s="70" t="s">
        <v>385</v>
      </c>
      <c r="B619" s="2" t="s">
        <v>389</v>
      </c>
      <c r="C619" s="1">
        <v>513</v>
      </c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>
        <v>27800</v>
      </c>
      <c r="R619" s="1">
        <v>34500</v>
      </c>
      <c r="S619" s="1">
        <v>36800</v>
      </c>
      <c r="T619" s="1">
        <v>38700</v>
      </c>
      <c r="U619" s="1">
        <v>44800</v>
      </c>
      <c r="V619" s="1">
        <v>45900</v>
      </c>
      <c r="W619" s="1">
        <v>50800</v>
      </c>
      <c r="X619" s="1">
        <v>51400</v>
      </c>
      <c r="Y619" s="1">
        <v>58200</v>
      </c>
      <c r="Z619" s="1">
        <v>57400</v>
      </c>
      <c r="AA619" s="1">
        <v>49800</v>
      </c>
      <c r="AB619" s="1">
        <v>50800</v>
      </c>
      <c r="AC619" s="1"/>
      <c r="AD619" s="1"/>
      <c r="AE619" s="1" t="s">
        <v>9</v>
      </c>
      <c r="AF619" s="1" t="s">
        <v>9</v>
      </c>
      <c r="AG619" s="1"/>
      <c r="AH619" s="1"/>
      <c r="AI619" s="1"/>
      <c r="AJ619" s="1"/>
      <c r="AK619" s="1"/>
      <c r="AL619" s="1"/>
      <c r="AM619" s="1"/>
      <c r="AN619" s="1"/>
      <c r="AO619" s="71"/>
      <c r="AP619" s="71"/>
      <c r="AR619" s="4" t="str">
        <f>IFERROR(VLOOKUP(Table3[[#This Row],[Station '#]], $AU$3:$AV$147,2,FALSE),"")</f>
        <v/>
      </c>
    </row>
    <row r="620" spans="1:44" x14ac:dyDescent="0.3">
      <c r="A620" s="70" t="s">
        <v>385</v>
      </c>
      <c r="B620" s="2" t="s">
        <v>390</v>
      </c>
      <c r="C620" s="1">
        <v>67</v>
      </c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>
        <v>26900</v>
      </c>
      <c r="R620" s="1">
        <v>32000</v>
      </c>
      <c r="S620" s="1">
        <v>37500</v>
      </c>
      <c r="T620" s="1">
        <v>37700</v>
      </c>
      <c r="U620" s="1">
        <v>41800</v>
      </c>
      <c r="V620" s="1">
        <v>44500</v>
      </c>
      <c r="W620" s="1">
        <v>47600</v>
      </c>
      <c r="X620" s="1">
        <v>49600</v>
      </c>
      <c r="Y620" s="1">
        <v>50100</v>
      </c>
      <c r="Z620" s="1">
        <v>48100</v>
      </c>
      <c r="AA620" s="1"/>
      <c r="AB620" s="1"/>
      <c r="AC620" s="1"/>
      <c r="AD620" s="1">
        <v>43000</v>
      </c>
      <c r="AE620" s="1">
        <v>47300</v>
      </c>
      <c r="AF620" s="1">
        <v>43300</v>
      </c>
      <c r="AG620" s="1">
        <v>44700</v>
      </c>
      <c r="AH620" s="1"/>
      <c r="AI620" s="1"/>
      <c r="AJ620" s="1"/>
      <c r="AK620" s="1"/>
      <c r="AL620" s="1"/>
      <c r="AM620" s="1"/>
      <c r="AN620" s="1"/>
      <c r="AO620" s="71"/>
      <c r="AP620" s="71"/>
      <c r="AR620" s="4" t="str">
        <f>IFERROR(VLOOKUP(Table3[[#This Row],[Station '#]], $AU$3:$AV$147,2,FALSE),"")</f>
        <v/>
      </c>
    </row>
    <row r="621" spans="1:44" x14ac:dyDescent="0.3">
      <c r="A621" s="70" t="s">
        <v>385</v>
      </c>
      <c r="B621" s="2" t="s">
        <v>390</v>
      </c>
      <c r="C621" s="72">
        <v>121</v>
      </c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1"/>
      <c r="S621" s="1"/>
      <c r="T621" s="1"/>
      <c r="U621" s="1"/>
      <c r="V621" s="1"/>
      <c r="W621" s="1"/>
      <c r="X621" s="1"/>
      <c r="Y621" s="1"/>
      <c r="Z621" s="1"/>
      <c r="AA621" s="1"/>
      <c r="AB621" s="1"/>
      <c r="AC621" s="1"/>
      <c r="AD621" s="1"/>
      <c r="AE621" s="1"/>
      <c r="AF621" s="1"/>
      <c r="AG621" s="1"/>
      <c r="AH621" s="1">
        <v>43000</v>
      </c>
      <c r="AI621" s="1">
        <v>44200</v>
      </c>
      <c r="AJ621" s="1">
        <v>42000</v>
      </c>
      <c r="AK621" s="1">
        <f>VLOOKUP(C621,[1]DataDownloadReport_02082019!$A$2:$E$123,5,FALSE)</f>
        <v>47900</v>
      </c>
      <c r="AL621" s="1">
        <v>51800</v>
      </c>
      <c r="AM621" s="1">
        <v>47300</v>
      </c>
      <c r="AN621" s="1">
        <v>53400</v>
      </c>
      <c r="AO621" s="71">
        <v>53800</v>
      </c>
      <c r="AP621" s="71"/>
      <c r="AR621" s="4">
        <f>IFERROR(VLOOKUP(Table3[[#This Row],[Station '#]], $AU$3:$AV$147,2,FALSE),"")</f>
        <v>53800</v>
      </c>
    </row>
    <row r="622" spans="1:44" x14ac:dyDescent="0.3">
      <c r="A622" s="70"/>
      <c r="B622" s="2"/>
      <c r="C622" s="72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1"/>
      <c r="S622" s="1"/>
      <c r="T622" s="1"/>
      <c r="U622" s="1"/>
      <c r="V622" s="1"/>
      <c r="W622" s="1"/>
      <c r="X622" s="1"/>
      <c r="Y622" s="1"/>
      <c r="Z622" s="1"/>
      <c r="AA622" s="1"/>
      <c r="AB622" s="1"/>
      <c r="AC622" s="1"/>
      <c r="AD622" s="1"/>
      <c r="AE622" s="1"/>
      <c r="AF622" s="1"/>
      <c r="AG622" s="1"/>
      <c r="AH622" s="1"/>
      <c r="AI622" s="1"/>
      <c r="AJ622" s="1"/>
      <c r="AK622" s="1"/>
      <c r="AL622" s="1"/>
      <c r="AM622" s="1"/>
      <c r="AN622" s="1"/>
      <c r="AO622" s="71"/>
      <c r="AP622" s="71"/>
      <c r="AR622" s="4" t="str">
        <f>IFERROR(VLOOKUP(Table3[[#This Row],[Station '#]], $AU$3:$AV$147,2,FALSE),"")</f>
        <v/>
      </c>
    </row>
    <row r="623" spans="1:44" x14ac:dyDescent="0.3">
      <c r="A623" s="70" t="s">
        <v>584</v>
      </c>
      <c r="B623" s="2" t="s">
        <v>585</v>
      </c>
      <c r="C623" s="72">
        <v>112</v>
      </c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1"/>
      <c r="S623" s="1"/>
      <c r="T623" s="1"/>
      <c r="U623" s="1"/>
      <c r="V623" s="1"/>
      <c r="W623" s="1"/>
      <c r="X623" s="1"/>
      <c r="Y623" s="1"/>
      <c r="Z623" s="1"/>
      <c r="AA623" s="1"/>
      <c r="AB623" s="1"/>
      <c r="AC623" s="1"/>
      <c r="AD623" s="1"/>
      <c r="AE623" s="1" t="s">
        <v>9</v>
      </c>
      <c r="AF623" s="1" t="s">
        <v>9</v>
      </c>
      <c r="AG623" s="1"/>
      <c r="AH623" s="1"/>
      <c r="AI623" s="1"/>
      <c r="AJ623" s="1"/>
      <c r="AK623" s="1"/>
      <c r="AL623" s="1"/>
      <c r="AM623" s="1">
        <v>15000</v>
      </c>
      <c r="AN623" s="1">
        <v>16700</v>
      </c>
      <c r="AO623" s="71">
        <v>17300</v>
      </c>
      <c r="AP623" s="71"/>
      <c r="AR623" s="4">
        <f>IFERROR(VLOOKUP(Table3[[#This Row],[Station '#]], $AU$3:$AV$147,2,FALSE),"")</f>
        <v>17300</v>
      </c>
    </row>
    <row r="624" spans="1:44" ht="19.5" hidden="1" customHeight="1" x14ac:dyDescent="0.3">
      <c r="A624" s="70" t="s">
        <v>391</v>
      </c>
      <c r="B624" s="2" t="s">
        <v>392</v>
      </c>
      <c r="C624" s="1">
        <v>454</v>
      </c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1"/>
      <c r="S624" s="1"/>
      <c r="T624" s="1"/>
      <c r="U624" s="1"/>
      <c r="V624" s="1"/>
      <c r="W624" s="1"/>
      <c r="X624" s="1"/>
      <c r="Y624" s="1"/>
      <c r="Z624" s="1">
        <v>5100</v>
      </c>
      <c r="AA624" s="1">
        <v>5600</v>
      </c>
      <c r="AB624" s="1">
        <v>4500</v>
      </c>
      <c r="AC624" s="1">
        <v>5400</v>
      </c>
      <c r="AD624" s="1"/>
      <c r="AE624" s="1" t="s">
        <v>9</v>
      </c>
      <c r="AF624" s="1" t="s">
        <v>9</v>
      </c>
      <c r="AG624" s="1"/>
      <c r="AH624" s="1"/>
      <c r="AI624" s="1"/>
      <c r="AJ624" s="1"/>
      <c r="AK624" s="1"/>
      <c r="AL624" s="1"/>
      <c r="AM624" s="1"/>
      <c r="AN624" s="1"/>
      <c r="AO624" s="71"/>
      <c r="AP624" s="71"/>
      <c r="AR624" s="4" t="str">
        <f>IFERROR(VLOOKUP(Table3[[#This Row],[Station '#]], $AU$3:$AV$147,2,FALSE),"")</f>
        <v/>
      </c>
    </row>
    <row r="625" spans="1:44" ht="19.5" hidden="1" customHeight="1" x14ac:dyDescent="0.3">
      <c r="A625" s="70" t="s">
        <v>391</v>
      </c>
      <c r="B625" s="2" t="s">
        <v>420</v>
      </c>
      <c r="C625" s="1">
        <v>457</v>
      </c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1"/>
      <c r="S625" s="1"/>
      <c r="T625" s="1"/>
      <c r="U625" s="1"/>
      <c r="V625" s="1"/>
      <c r="W625" s="1"/>
      <c r="X625" s="1"/>
      <c r="Y625" s="1"/>
      <c r="Z625" s="1"/>
      <c r="AA625" s="1"/>
      <c r="AB625" s="1"/>
      <c r="AC625" s="1">
        <v>2800</v>
      </c>
      <c r="AD625" s="1"/>
      <c r="AE625" s="1" t="s">
        <v>9</v>
      </c>
      <c r="AF625" s="1" t="s">
        <v>9</v>
      </c>
      <c r="AG625" s="1"/>
      <c r="AH625" s="1"/>
      <c r="AI625" s="1"/>
      <c r="AJ625" s="1"/>
      <c r="AK625" s="1"/>
      <c r="AL625" s="1"/>
      <c r="AM625" s="1"/>
      <c r="AN625" s="1"/>
      <c r="AO625" s="71"/>
      <c r="AP625" s="71"/>
      <c r="AR625" s="4" t="str">
        <f>IFERROR(VLOOKUP(Table3[[#This Row],[Station '#]], $AU$3:$AV$147,2,FALSE),"")</f>
        <v/>
      </c>
    </row>
    <row r="626" spans="1:44" hidden="1" x14ac:dyDescent="0.3">
      <c r="A626" s="70"/>
      <c r="B626" s="2"/>
      <c r="C626" s="1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1"/>
      <c r="S626" s="1"/>
      <c r="T626" s="1"/>
      <c r="U626" s="1"/>
      <c r="V626" s="1"/>
      <c r="W626" s="1"/>
      <c r="X626" s="1"/>
      <c r="Y626" s="1"/>
      <c r="Z626" s="1"/>
      <c r="AA626" s="1"/>
      <c r="AB626" s="1"/>
      <c r="AC626" s="1"/>
      <c r="AD626" s="1"/>
      <c r="AE626" s="1" t="s">
        <v>9</v>
      </c>
      <c r="AF626" s="1" t="s">
        <v>9</v>
      </c>
      <c r="AG626" s="1"/>
      <c r="AH626" s="1"/>
      <c r="AI626" s="1"/>
      <c r="AJ626" s="1"/>
      <c r="AK626" s="1"/>
      <c r="AL626" s="1"/>
      <c r="AM626" s="1"/>
      <c r="AN626" s="1"/>
      <c r="AO626" s="71"/>
      <c r="AP626" s="71"/>
      <c r="AR626" s="4" t="str">
        <f>IFERROR(VLOOKUP(Table3[[#This Row],[Station '#]], $AU$3:$AV$147,2,FALSE),"")</f>
        <v/>
      </c>
    </row>
    <row r="627" spans="1:44" ht="16.5" hidden="1" customHeight="1" x14ac:dyDescent="0.3">
      <c r="A627" s="70" t="s">
        <v>393</v>
      </c>
      <c r="B627" s="2" t="s">
        <v>16</v>
      </c>
      <c r="C627" s="1">
        <v>440</v>
      </c>
      <c r="D627" s="2"/>
      <c r="E627" s="2"/>
      <c r="F627" s="2"/>
      <c r="G627" s="2"/>
      <c r="H627" s="2"/>
      <c r="I627" s="2">
        <v>5200</v>
      </c>
      <c r="J627" s="2">
        <v>6700</v>
      </c>
      <c r="K627" s="2">
        <v>7000</v>
      </c>
      <c r="L627" s="2">
        <v>9400</v>
      </c>
      <c r="M627" s="2">
        <v>8600</v>
      </c>
      <c r="N627" s="2">
        <v>7600</v>
      </c>
      <c r="O627" s="2">
        <v>8600</v>
      </c>
      <c r="P627" s="2">
        <v>9500</v>
      </c>
      <c r="Q627" s="2">
        <v>9200</v>
      </c>
      <c r="R627" s="1">
        <v>10400</v>
      </c>
      <c r="S627" s="1">
        <v>10800</v>
      </c>
      <c r="T627" s="1">
        <v>11100</v>
      </c>
      <c r="U627" s="1">
        <v>13300</v>
      </c>
      <c r="V627" s="1">
        <v>13300</v>
      </c>
      <c r="W627" s="1">
        <v>12000</v>
      </c>
      <c r="X627" s="1">
        <v>11400</v>
      </c>
      <c r="Y627" s="1">
        <v>12200</v>
      </c>
      <c r="Z627" s="1">
        <v>12200</v>
      </c>
      <c r="AA627" s="1">
        <v>11600</v>
      </c>
      <c r="AB627" s="1">
        <v>11500</v>
      </c>
      <c r="AC627" s="1"/>
      <c r="AD627" s="1"/>
      <c r="AE627" s="1" t="s">
        <v>9</v>
      </c>
      <c r="AF627" s="1" t="s">
        <v>9</v>
      </c>
      <c r="AG627" s="1"/>
      <c r="AH627" s="1"/>
      <c r="AI627" s="1"/>
      <c r="AJ627" s="1"/>
      <c r="AK627" s="1"/>
      <c r="AL627" s="1"/>
      <c r="AM627" s="1"/>
      <c r="AN627" s="1"/>
      <c r="AO627" s="71"/>
      <c r="AP627" s="71"/>
      <c r="AR627" s="4" t="str">
        <f>IFERROR(VLOOKUP(Table3[[#This Row],[Station '#]], $AU$3:$AV$147,2,FALSE),"")</f>
        <v/>
      </c>
    </row>
    <row r="628" spans="1:44" ht="16.5" customHeight="1" x14ac:dyDescent="0.3">
      <c r="A628" s="70"/>
      <c r="B628" s="2"/>
      <c r="C628" s="1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1"/>
      <c r="S628" s="1"/>
      <c r="T628" s="1"/>
      <c r="U628" s="1"/>
      <c r="V628" s="1"/>
      <c r="W628" s="1"/>
      <c r="X628" s="1"/>
      <c r="Y628" s="1"/>
      <c r="Z628" s="1"/>
      <c r="AA628" s="1"/>
      <c r="AB628" s="1"/>
      <c r="AC628" s="1"/>
      <c r="AD628" s="1"/>
      <c r="AE628" s="1" t="s">
        <v>9</v>
      </c>
      <c r="AF628" s="1" t="s">
        <v>9</v>
      </c>
      <c r="AG628" s="1"/>
      <c r="AH628" s="1"/>
      <c r="AI628" s="1"/>
      <c r="AJ628" s="1"/>
      <c r="AK628" s="1"/>
      <c r="AL628" s="1"/>
      <c r="AM628" s="1"/>
      <c r="AN628" s="1"/>
      <c r="AO628" s="71"/>
      <c r="AP628" s="71"/>
      <c r="AR628" s="4" t="str">
        <f>IFERROR(VLOOKUP(Table3[[#This Row],[Station '#]], $AU$3:$AV$147,2,FALSE),"")</f>
        <v/>
      </c>
    </row>
    <row r="629" spans="1:44" x14ac:dyDescent="0.3">
      <c r="A629" s="70" t="s">
        <v>394</v>
      </c>
      <c r="B629" s="2" t="s">
        <v>358</v>
      </c>
      <c r="C629" s="1">
        <v>470</v>
      </c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1"/>
      <c r="S629" s="1"/>
      <c r="T629" s="1"/>
      <c r="U629" s="1"/>
      <c r="V629" s="1"/>
      <c r="W629" s="1">
        <v>7300</v>
      </c>
      <c r="X629" s="1">
        <v>6700</v>
      </c>
      <c r="Y629" s="1">
        <v>12000</v>
      </c>
      <c r="Z629" s="1">
        <v>8800</v>
      </c>
      <c r="AA629" s="1">
        <v>6400</v>
      </c>
      <c r="AB629" s="1">
        <v>6700</v>
      </c>
      <c r="AC629" s="1">
        <v>8000</v>
      </c>
      <c r="AD629" s="1">
        <v>8600</v>
      </c>
      <c r="AE629" s="1">
        <v>10800</v>
      </c>
      <c r="AF629" s="1">
        <v>9600</v>
      </c>
      <c r="AG629" s="1">
        <v>10000</v>
      </c>
      <c r="AH629" s="1"/>
      <c r="AI629" s="1">
        <v>8100</v>
      </c>
      <c r="AJ629" s="1">
        <v>12000</v>
      </c>
      <c r="AK629" s="1">
        <f>VLOOKUP(C629,[1]DataDownloadReport_02082019!$A$2:$E$123,5,FALSE)</f>
        <v>12800</v>
      </c>
      <c r="AL629" s="1">
        <v>14700</v>
      </c>
      <c r="AM629" s="1">
        <v>12200</v>
      </c>
      <c r="AN629" s="1"/>
      <c r="AO629" s="71">
        <v>10400</v>
      </c>
      <c r="AP629" s="71"/>
      <c r="AR629" s="4">
        <f>IFERROR(VLOOKUP(Table3[[#This Row],[Station '#]], $AU$3:$AV$147,2,FALSE),"")</f>
        <v>10400</v>
      </c>
    </row>
    <row r="630" spans="1:44" ht="16.5" customHeight="1" x14ac:dyDescent="0.3">
      <c r="A630" s="70"/>
      <c r="B630" s="2"/>
      <c r="C630" s="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1"/>
      <c r="S630" s="1" t="s">
        <v>7</v>
      </c>
      <c r="T630" s="1" t="s">
        <v>9</v>
      </c>
      <c r="U630" s="1" t="s">
        <v>7</v>
      </c>
      <c r="V630" s="1" t="s">
        <v>9</v>
      </c>
      <c r="W630" s="1"/>
      <c r="X630" s="1"/>
      <c r="Y630" s="1"/>
      <c r="Z630" s="1"/>
      <c r="AA630" s="1"/>
      <c r="AB630" s="1"/>
      <c r="AC630" s="1"/>
      <c r="AD630" s="1"/>
      <c r="AE630" s="1" t="s">
        <v>9</v>
      </c>
      <c r="AF630" s="1" t="s">
        <v>9</v>
      </c>
      <c r="AG630" s="1"/>
      <c r="AH630" s="1"/>
      <c r="AI630" s="1"/>
      <c r="AJ630" s="1"/>
      <c r="AK630" s="1"/>
      <c r="AL630" s="1"/>
      <c r="AM630" s="1"/>
      <c r="AN630" s="1"/>
      <c r="AO630" s="71"/>
      <c r="AP630" s="71"/>
      <c r="AR630" s="4" t="str">
        <f>IFERROR(VLOOKUP(Table3[[#This Row],[Station '#]], $AU$3:$AV$147,2,FALSE),"")</f>
        <v/>
      </c>
    </row>
    <row r="631" spans="1:44" ht="20.25" hidden="1" customHeight="1" x14ac:dyDescent="0.3">
      <c r="A631" s="70" t="s">
        <v>395</v>
      </c>
      <c r="B631" s="2" t="s">
        <v>396</v>
      </c>
      <c r="C631" s="1">
        <v>441</v>
      </c>
      <c r="D631" s="2"/>
      <c r="E631" s="2"/>
      <c r="F631" s="2"/>
      <c r="G631" s="2"/>
      <c r="H631" s="2"/>
      <c r="I631" s="2">
        <v>10900</v>
      </c>
      <c r="J631" s="2">
        <v>11200</v>
      </c>
      <c r="K631" s="2">
        <v>11000</v>
      </c>
      <c r="L631" s="2">
        <v>11300</v>
      </c>
      <c r="M631" s="2">
        <v>10200</v>
      </c>
      <c r="N631" s="2">
        <v>7000</v>
      </c>
      <c r="O631" s="2">
        <v>7200</v>
      </c>
      <c r="P631" s="2">
        <v>6900</v>
      </c>
      <c r="Q631" s="2">
        <v>6500</v>
      </c>
      <c r="R631" s="1">
        <v>7500</v>
      </c>
      <c r="S631" s="1">
        <v>6400</v>
      </c>
      <c r="T631" s="1">
        <v>6500</v>
      </c>
      <c r="U631" s="1">
        <v>6600</v>
      </c>
      <c r="V631" s="1">
        <v>6900</v>
      </c>
      <c r="W631" s="1">
        <v>7800</v>
      </c>
      <c r="X631" s="1">
        <v>7100</v>
      </c>
      <c r="Y631" s="1">
        <v>7400</v>
      </c>
      <c r="Z631" s="1">
        <v>7700</v>
      </c>
      <c r="AA631" s="1">
        <v>6900</v>
      </c>
      <c r="AB631" s="1">
        <v>6600</v>
      </c>
      <c r="AC631" s="1">
        <v>6600</v>
      </c>
      <c r="AD631" s="1"/>
      <c r="AE631" s="1" t="s">
        <v>9</v>
      </c>
      <c r="AF631" s="1" t="s">
        <v>9</v>
      </c>
      <c r="AG631" s="1"/>
      <c r="AH631" s="1"/>
      <c r="AI631" s="1"/>
      <c r="AJ631" s="1"/>
      <c r="AK631" s="1"/>
      <c r="AL631" s="1"/>
      <c r="AM631" s="1"/>
      <c r="AN631" s="1"/>
      <c r="AO631" s="71"/>
      <c r="AP631" s="71"/>
      <c r="AR631" s="4" t="str">
        <f>IFERROR(VLOOKUP(Table3[[#This Row],[Station '#]], $AU$3:$AV$147,2,FALSE),"")</f>
        <v/>
      </c>
    </row>
    <row r="632" spans="1:44" ht="16.5" hidden="1" customHeight="1" x14ac:dyDescent="0.3">
      <c r="A632" s="70"/>
      <c r="B632" s="2" t="s">
        <v>88</v>
      </c>
      <c r="C632" s="1"/>
      <c r="D632" s="2"/>
      <c r="E632" s="2"/>
      <c r="F632" s="2"/>
      <c r="G632" s="2"/>
      <c r="H632" s="2"/>
      <c r="I632" s="2">
        <v>4700</v>
      </c>
      <c r="J632" s="2">
        <v>4400</v>
      </c>
      <c r="K632" s="2">
        <v>4200</v>
      </c>
      <c r="L632" s="2">
        <v>4300</v>
      </c>
      <c r="M632" s="2">
        <v>3600</v>
      </c>
      <c r="N632" s="2">
        <v>3400</v>
      </c>
      <c r="O632" s="2">
        <v>3200</v>
      </c>
      <c r="P632" s="2">
        <v>3000</v>
      </c>
      <c r="Q632" s="2">
        <v>2900</v>
      </c>
      <c r="R632" s="1">
        <v>3600</v>
      </c>
      <c r="S632" s="1">
        <v>3200</v>
      </c>
      <c r="T632" s="1">
        <v>3100</v>
      </c>
      <c r="U632" s="1">
        <v>3400</v>
      </c>
      <c r="V632" s="1">
        <v>3100</v>
      </c>
      <c r="W632" s="1"/>
      <c r="X632" s="1"/>
      <c r="Y632" s="1"/>
      <c r="Z632" s="1"/>
      <c r="AA632" s="1"/>
      <c r="AB632" s="1"/>
      <c r="AC632" s="1"/>
      <c r="AD632" s="1"/>
      <c r="AE632" s="1" t="s">
        <v>9</v>
      </c>
      <c r="AF632" s="1" t="s">
        <v>9</v>
      </c>
      <c r="AG632" s="1"/>
      <c r="AH632" s="1"/>
      <c r="AI632" s="1"/>
      <c r="AJ632" s="1"/>
      <c r="AK632" s="1"/>
      <c r="AL632" s="1"/>
      <c r="AM632" s="1"/>
      <c r="AN632" s="1"/>
      <c r="AO632" s="71"/>
      <c r="AP632" s="71"/>
      <c r="AR632" s="4" t="str">
        <f>IFERROR(VLOOKUP(Table3[[#This Row],[Station '#]], $AU$3:$AV$147,2,FALSE),"")</f>
        <v/>
      </c>
    </row>
    <row r="633" spans="1:44" hidden="1" x14ac:dyDescent="0.3">
      <c r="A633" s="70"/>
      <c r="B633" s="2"/>
      <c r="C633" s="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1"/>
      <c r="S633" s="1" t="s">
        <v>7</v>
      </c>
      <c r="T633" s="1" t="s">
        <v>9</v>
      </c>
      <c r="U633" s="1" t="s">
        <v>7</v>
      </c>
      <c r="V633" s="1" t="s">
        <v>9</v>
      </c>
      <c r="W633" s="1"/>
      <c r="X633" s="1"/>
      <c r="Y633" s="1"/>
      <c r="Z633" s="1"/>
      <c r="AA633" s="1"/>
      <c r="AB633" s="1"/>
      <c r="AC633" s="1"/>
      <c r="AD633" s="1"/>
      <c r="AE633" s="1" t="s">
        <v>9</v>
      </c>
      <c r="AF633" s="1" t="s">
        <v>9</v>
      </c>
      <c r="AG633" s="1"/>
      <c r="AH633" s="1"/>
      <c r="AI633" s="1"/>
      <c r="AJ633" s="1"/>
      <c r="AK633" s="1"/>
      <c r="AL633" s="1"/>
      <c r="AM633" s="1"/>
      <c r="AN633" s="1"/>
      <c r="AO633" s="71"/>
      <c r="AP633" s="71"/>
      <c r="AR633" s="4" t="str">
        <f>IFERROR(VLOOKUP(Table3[[#This Row],[Station '#]], $AU$3:$AV$147,2,FALSE),"")</f>
        <v/>
      </c>
    </row>
    <row r="634" spans="1:44" x14ac:dyDescent="0.3">
      <c r="A634" s="70" t="s">
        <v>397</v>
      </c>
      <c r="B634" s="2" t="s">
        <v>398</v>
      </c>
      <c r="C634" s="1">
        <v>471</v>
      </c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>
        <v>5600</v>
      </c>
      <c r="Q634" s="2">
        <v>5900</v>
      </c>
      <c r="R634" s="1">
        <v>7500</v>
      </c>
      <c r="S634" s="1">
        <v>7200</v>
      </c>
      <c r="T634" s="1">
        <v>7400</v>
      </c>
      <c r="U634" s="1">
        <v>8400</v>
      </c>
      <c r="V634" s="1">
        <v>9300</v>
      </c>
      <c r="W634" s="1">
        <v>10000</v>
      </c>
      <c r="X634" s="1">
        <v>10800</v>
      </c>
      <c r="Y634" s="1">
        <v>10600</v>
      </c>
      <c r="Z634" s="1">
        <v>12100</v>
      </c>
      <c r="AA634" s="1">
        <v>11000</v>
      </c>
      <c r="AB634" s="1">
        <v>9000</v>
      </c>
      <c r="AC634" s="1">
        <v>10000</v>
      </c>
      <c r="AD634" s="1">
        <v>12400</v>
      </c>
      <c r="AE634" s="1">
        <v>13400</v>
      </c>
      <c r="AF634" s="1">
        <v>9400</v>
      </c>
      <c r="AG634" s="1">
        <v>12400</v>
      </c>
      <c r="AH634" s="1"/>
      <c r="AI634" s="1">
        <v>14700</v>
      </c>
      <c r="AJ634" s="1"/>
      <c r="AK634" s="1">
        <f>VLOOKUP(C634,[1]DataDownloadReport_02082019!$A$2:$E$123,5,FALSE)</f>
        <v>13100</v>
      </c>
      <c r="AL634" s="1"/>
      <c r="AM634" s="1">
        <v>16900</v>
      </c>
      <c r="AN634" s="1"/>
      <c r="AO634" s="71">
        <v>16200</v>
      </c>
      <c r="AP634" s="71"/>
      <c r="AR634" s="4">
        <f>IFERROR(VLOOKUP(Table3[[#This Row],[Station '#]], $AU$3:$AV$147,2,FALSE),"")</f>
        <v>16200</v>
      </c>
    </row>
    <row r="635" spans="1:44" x14ac:dyDescent="0.3">
      <c r="A635" s="70"/>
      <c r="B635" s="2"/>
      <c r="C635" s="1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1"/>
      <c r="S635" s="1" t="s">
        <v>7</v>
      </c>
      <c r="T635" s="1" t="s">
        <v>9</v>
      </c>
      <c r="U635" s="1" t="s">
        <v>7</v>
      </c>
      <c r="V635" s="1" t="s">
        <v>9</v>
      </c>
      <c r="W635" s="1"/>
      <c r="X635" s="1"/>
      <c r="Y635" s="1"/>
      <c r="Z635" s="1"/>
      <c r="AA635" s="1"/>
      <c r="AB635" s="1"/>
      <c r="AC635" s="1"/>
      <c r="AD635" s="1"/>
      <c r="AE635" s="1" t="s">
        <v>9</v>
      </c>
      <c r="AF635" s="1" t="s">
        <v>9</v>
      </c>
      <c r="AG635" s="1"/>
      <c r="AH635" s="1"/>
      <c r="AI635" s="1"/>
      <c r="AJ635" s="1"/>
      <c r="AK635" s="1"/>
      <c r="AL635" s="1"/>
      <c r="AM635" s="1"/>
      <c r="AN635" s="1"/>
      <c r="AO635" s="71"/>
      <c r="AP635" s="71"/>
      <c r="AR635" s="4" t="str">
        <f>IFERROR(VLOOKUP(Table3[[#This Row],[Station '#]], $AU$3:$AV$147,2,FALSE),"")</f>
        <v/>
      </c>
    </row>
    <row r="636" spans="1:44" x14ac:dyDescent="0.3">
      <c r="A636" s="70" t="s">
        <v>399</v>
      </c>
      <c r="B636" s="2" t="s">
        <v>16</v>
      </c>
      <c r="C636" s="1">
        <v>468</v>
      </c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>
        <v>2100</v>
      </c>
      <c r="Q636" s="2">
        <v>2600</v>
      </c>
      <c r="R636" s="1">
        <v>2700</v>
      </c>
      <c r="S636" s="1">
        <v>3100</v>
      </c>
      <c r="T636" s="1">
        <v>3500</v>
      </c>
      <c r="U636" s="1">
        <v>3700</v>
      </c>
      <c r="V636" s="1">
        <v>3700</v>
      </c>
      <c r="W636" s="1">
        <v>3900</v>
      </c>
      <c r="X636" s="1">
        <v>2000</v>
      </c>
      <c r="Y636" s="1">
        <v>4800</v>
      </c>
      <c r="Z636" s="1">
        <v>3700</v>
      </c>
      <c r="AA636" s="1">
        <v>3700</v>
      </c>
      <c r="AB636" s="1">
        <v>3300</v>
      </c>
      <c r="AC636" s="1">
        <v>3300</v>
      </c>
      <c r="AD636" s="1">
        <v>2900</v>
      </c>
      <c r="AE636" s="1" t="s">
        <v>9</v>
      </c>
      <c r="AF636" s="1">
        <v>4200</v>
      </c>
      <c r="AG636" s="1"/>
      <c r="AH636" s="1">
        <v>5100</v>
      </c>
      <c r="AI636" s="1"/>
      <c r="AJ636" s="1">
        <v>5700</v>
      </c>
      <c r="AK636" s="1"/>
      <c r="AL636" s="1">
        <v>5800</v>
      </c>
      <c r="AM636" s="1"/>
      <c r="AN636" s="1">
        <v>5500</v>
      </c>
      <c r="AO636" s="71"/>
      <c r="AP636" s="71"/>
      <c r="AR636" s="4" t="str">
        <f>IFERROR(VLOOKUP(Table3[[#This Row],[Station '#]], $AU$3:$AV$147,2,FALSE),"")</f>
        <v/>
      </c>
    </row>
    <row r="637" spans="1:44" x14ac:dyDescent="0.3">
      <c r="A637" s="70"/>
      <c r="B637" s="2"/>
      <c r="C637" s="1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1"/>
      <c r="S637" s="1"/>
      <c r="T637" s="1"/>
      <c r="U637" s="1"/>
      <c r="V637" s="1"/>
      <c r="W637" s="1"/>
      <c r="X637" s="1"/>
      <c r="Y637" s="1"/>
      <c r="Z637" s="1"/>
      <c r="AA637" s="1"/>
      <c r="AB637" s="1"/>
      <c r="AC637" s="1"/>
      <c r="AD637" s="1"/>
      <c r="AE637" s="1" t="s">
        <v>9</v>
      </c>
      <c r="AF637" s="1" t="s">
        <v>9</v>
      </c>
      <c r="AG637" s="1"/>
      <c r="AH637" s="1"/>
      <c r="AI637" s="1"/>
      <c r="AJ637" s="1"/>
      <c r="AK637" s="1"/>
      <c r="AL637" s="1"/>
      <c r="AM637" s="1"/>
      <c r="AN637" s="1"/>
      <c r="AO637" s="71"/>
      <c r="AP637" s="71"/>
      <c r="AR637" s="4" t="str">
        <f>IFERROR(VLOOKUP(Table3[[#This Row],[Station '#]], $AU$3:$AV$147,2,FALSE),"")</f>
        <v/>
      </c>
    </row>
    <row r="638" spans="1:44" ht="16.5" hidden="1" customHeight="1" x14ac:dyDescent="0.3">
      <c r="A638" s="70" t="s">
        <v>400</v>
      </c>
      <c r="B638" s="2" t="s">
        <v>401</v>
      </c>
      <c r="C638" s="1">
        <v>618</v>
      </c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1"/>
      <c r="S638" s="1">
        <v>900</v>
      </c>
      <c r="T638" s="1">
        <v>800</v>
      </c>
      <c r="U638" s="1">
        <v>900</v>
      </c>
      <c r="V638" s="1">
        <v>800</v>
      </c>
      <c r="W638" s="1">
        <v>900</v>
      </c>
      <c r="X638" s="1">
        <v>800</v>
      </c>
      <c r="Y638" s="1">
        <v>1000</v>
      </c>
      <c r="Z638" s="1">
        <v>1100</v>
      </c>
      <c r="AA638" s="1"/>
      <c r="AB638" s="1">
        <v>600</v>
      </c>
      <c r="AC638" s="1"/>
      <c r="AD638" s="1"/>
      <c r="AE638" s="1" t="s">
        <v>9</v>
      </c>
      <c r="AF638" s="1" t="s">
        <v>9</v>
      </c>
      <c r="AG638" s="1"/>
      <c r="AH638" s="1"/>
      <c r="AI638" s="1"/>
      <c r="AJ638" s="1"/>
      <c r="AK638" s="1"/>
      <c r="AL638" s="1"/>
      <c r="AM638" s="1"/>
      <c r="AN638" s="1"/>
      <c r="AO638" s="71"/>
      <c r="AP638" s="71"/>
      <c r="AR638" s="4" t="str">
        <f>IFERROR(VLOOKUP(Table3[[#This Row],[Station '#]], $AU$3:$AV$147,2,FALSE),"")</f>
        <v/>
      </c>
    </row>
    <row r="639" spans="1:44" ht="16.5" hidden="1" customHeight="1" x14ac:dyDescent="0.3">
      <c r="A639" s="70" t="s">
        <v>400</v>
      </c>
      <c r="B639" s="2" t="s">
        <v>16</v>
      </c>
      <c r="C639" s="1">
        <v>446</v>
      </c>
      <c r="D639" s="2"/>
      <c r="E639" s="2"/>
      <c r="F639" s="2"/>
      <c r="G639" s="2"/>
      <c r="H639" s="2"/>
      <c r="I639" s="2">
        <v>13900</v>
      </c>
      <c r="J639" s="2">
        <v>13800</v>
      </c>
      <c r="K639" s="2">
        <v>16900</v>
      </c>
      <c r="L639" s="2">
        <v>14000</v>
      </c>
      <c r="M639" s="2">
        <v>12700</v>
      </c>
      <c r="N639" s="2">
        <v>11900</v>
      </c>
      <c r="O639" s="2">
        <v>12700</v>
      </c>
      <c r="P639" s="2">
        <v>12300</v>
      </c>
      <c r="Q639" s="2">
        <v>10800</v>
      </c>
      <c r="R639" s="1">
        <v>10300</v>
      </c>
      <c r="S639" s="1">
        <v>8900</v>
      </c>
      <c r="T639" s="1">
        <v>8200</v>
      </c>
      <c r="U639" s="1">
        <v>10700</v>
      </c>
      <c r="V639" s="1">
        <v>13700</v>
      </c>
      <c r="W639" s="1">
        <v>13600</v>
      </c>
      <c r="X639" s="1">
        <v>14700</v>
      </c>
      <c r="Y639" s="1">
        <v>17500</v>
      </c>
      <c r="Z639" s="1">
        <v>16100</v>
      </c>
      <c r="AA639" s="1">
        <v>13300</v>
      </c>
      <c r="AB639" s="1">
        <v>12100</v>
      </c>
      <c r="AC639" s="1"/>
      <c r="AD639" s="1"/>
      <c r="AE639" s="1" t="s">
        <v>9</v>
      </c>
      <c r="AF639" s="1" t="s">
        <v>9</v>
      </c>
      <c r="AG639" s="1"/>
      <c r="AH639" s="1"/>
      <c r="AI639" s="1"/>
      <c r="AJ639" s="1"/>
      <c r="AK639" s="1"/>
      <c r="AL639" s="1"/>
      <c r="AM639" s="1"/>
      <c r="AN639" s="1"/>
      <c r="AO639" s="71"/>
      <c r="AP639" s="71"/>
      <c r="AR639" s="4" t="str">
        <f>IFERROR(VLOOKUP(Table3[[#This Row],[Station '#]], $AU$3:$AV$147,2,FALSE),"")</f>
        <v/>
      </c>
    </row>
    <row r="640" spans="1:44" ht="16.5" hidden="1" customHeight="1" x14ac:dyDescent="0.3">
      <c r="A640" s="70" t="s">
        <v>400</v>
      </c>
      <c r="B640" s="2" t="s">
        <v>135</v>
      </c>
      <c r="C640" s="1">
        <v>619</v>
      </c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1"/>
      <c r="S640" s="1">
        <v>9200</v>
      </c>
      <c r="T640" s="1">
        <v>15200</v>
      </c>
      <c r="U640" s="1">
        <v>17300</v>
      </c>
      <c r="V640" s="1">
        <v>17300</v>
      </c>
      <c r="W640" s="1">
        <v>19300</v>
      </c>
      <c r="X640" s="1">
        <v>16800</v>
      </c>
      <c r="Y640" s="1">
        <v>23300</v>
      </c>
      <c r="Z640" s="1">
        <v>20300</v>
      </c>
      <c r="AA640" s="1">
        <v>18000</v>
      </c>
      <c r="AB640" s="1">
        <v>16900</v>
      </c>
      <c r="AC640" s="1"/>
      <c r="AD640" s="1"/>
      <c r="AE640" s="1" t="s">
        <v>9</v>
      </c>
      <c r="AF640" s="1" t="s">
        <v>9</v>
      </c>
      <c r="AG640" s="1"/>
      <c r="AH640" s="1"/>
      <c r="AI640" s="1"/>
      <c r="AJ640" s="1"/>
      <c r="AK640" s="1"/>
      <c r="AL640" s="1"/>
      <c r="AM640" s="1"/>
      <c r="AN640" s="1"/>
      <c r="AO640" s="71"/>
      <c r="AP640" s="71"/>
      <c r="AR640" s="4" t="str">
        <f>IFERROR(VLOOKUP(Table3[[#This Row],[Station '#]], $AU$3:$AV$147,2,FALSE),"")</f>
        <v/>
      </c>
    </row>
    <row r="641" spans="1:44" ht="16.5" hidden="1" customHeight="1" x14ac:dyDescent="0.3">
      <c r="A641" s="70" t="s">
        <v>400</v>
      </c>
      <c r="B641" s="2" t="s">
        <v>104</v>
      </c>
      <c r="C641" s="1">
        <v>620</v>
      </c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1"/>
      <c r="S641" s="1">
        <v>15400</v>
      </c>
      <c r="T641" s="1">
        <v>19500</v>
      </c>
      <c r="U641" s="1">
        <v>20000</v>
      </c>
      <c r="V641" s="1">
        <v>20900</v>
      </c>
      <c r="W641" s="1">
        <v>23400</v>
      </c>
      <c r="X641" s="1">
        <v>24500</v>
      </c>
      <c r="Y641" s="1">
        <v>27300</v>
      </c>
      <c r="Z641" s="1">
        <v>27800</v>
      </c>
      <c r="AA641" s="1">
        <v>22800</v>
      </c>
      <c r="AB641" s="1">
        <v>19500</v>
      </c>
      <c r="AC641" s="1"/>
      <c r="AD641" s="1"/>
      <c r="AE641" s="1" t="s">
        <v>9</v>
      </c>
      <c r="AF641" s="1" t="s">
        <v>9</v>
      </c>
      <c r="AG641" s="1"/>
      <c r="AH641" s="1"/>
      <c r="AI641" s="1"/>
      <c r="AJ641" s="1"/>
      <c r="AK641" s="1"/>
      <c r="AL641" s="1"/>
      <c r="AM641" s="1"/>
      <c r="AN641" s="1"/>
      <c r="AO641" s="71"/>
      <c r="AP641" s="71"/>
      <c r="AR641" s="4" t="str">
        <f>IFERROR(VLOOKUP(Table3[[#This Row],[Station '#]], $AU$3:$AV$147,2,FALSE),"")</f>
        <v/>
      </c>
    </row>
    <row r="642" spans="1:44" ht="16.5" hidden="1" customHeight="1" x14ac:dyDescent="0.3">
      <c r="A642" s="70" t="s">
        <v>400</v>
      </c>
      <c r="B642" s="2" t="s">
        <v>145</v>
      </c>
      <c r="C642" s="1">
        <v>447</v>
      </c>
      <c r="D642" s="2"/>
      <c r="E642" s="2"/>
      <c r="F642" s="2"/>
      <c r="G642" s="2"/>
      <c r="H642" s="2"/>
      <c r="I642" s="2">
        <v>8100</v>
      </c>
      <c r="J642" s="2">
        <v>9100</v>
      </c>
      <c r="K642" s="2">
        <v>8800</v>
      </c>
      <c r="L642" s="2">
        <v>10500</v>
      </c>
      <c r="M642" s="2">
        <v>10900</v>
      </c>
      <c r="N642" s="2">
        <v>11500</v>
      </c>
      <c r="O642" s="2">
        <v>12800</v>
      </c>
      <c r="P642" s="2">
        <v>12200</v>
      </c>
      <c r="Q642" s="2">
        <v>12900</v>
      </c>
      <c r="R642" s="1">
        <v>13800</v>
      </c>
      <c r="S642" s="1">
        <v>13100</v>
      </c>
      <c r="T642" s="1">
        <v>14900</v>
      </c>
      <c r="U642" s="1">
        <v>17900</v>
      </c>
      <c r="V642" s="1">
        <v>17300</v>
      </c>
      <c r="W642" s="1">
        <v>19400</v>
      </c>
      <c r="X642" s="1">
        <v>20800</v>
      </c>
      <c r="Y642" s="1">
        <v>24500</v>
      </c>
      <c r="Z642" s="1">
        <v>23400</v>
      </c>
      <c r="AA642" s="1">
        <v>19900</v>
      </c>
      <c r="AB642" s="1"/>
      <c r="AC642" s="1"/>
      <c r="AD642" s="1"/>
      <c r="AE642" s="1" t="s">
        <v>9</v>
      </c>
      <c r="AF642" s="1" t="s">
        <v>9</v>
      </c>
      <c r="AG642" s="1"/>
      <c r="AH642" s="1"/>
      <c r="AI642" s="1"/>
      <c r="AJ642" s="1"/>
      <c r="AK642" s="1"/>
      <c r="AL642" s="1"/>
      <c r="AM642" s="1"/>
      <c r="AN642" s="1"/>
      <c r="AO642" s="71"/>
      <c r="AP642" s="71"/>
      <c r="AR642" s="4" t="str">
        <f>IFERROR(VLOOKUP(Table3[[#This Row],[Station '#]], $AU$3:$AV$147,2,FALSE),"")</f>
        <v/>
      </c>
    </row>
    <row r="643" spans="1:44" ht="16.5" hidden="1" customHeight="1" x14ac:dyDescent="0.3">
      <c r="A643" s="70" t="s">
        <v>400</v>
      </c>
      <c r="B643" s="2" t="s">
        <v>232</v>
      </c>
      <c r="C643" s="1">
        <v>621</v>
      </c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1"/>
      <c r="S643" s="1">
        <v>1600</v>
      </c>
      <c r="T643" s="1">
        <v>2300</v>
      </c>
      <c r="U643" s="1">
        <v>2600</v>
      </c>
      <c r="V643" s="1">
        <v>2900</v>
      </c>
      <c r="W643" s="1">
        <v>3700</v>
      </c>
      <c r="X643" s="1">
        <v>4100</v>
      </c>
      <c r="Y643" s="1">
        <v>5000</v>
      </c>
      <c r="Z643" s="1">
        <v>5400</v>
      </c>
      <c r="AA643" s="1">
        <v>4100</v>
      </c>
      <c r="AB643" s="1">
        <v>4100</v>
      </c>
      <c r="AC643" s="1"/>
      <c r="AD643" s="1"/>
      <c r="AE643" s="1" t="s">
        <v>9</v>
      </c>
      <c r="AF643" s="1" t="s">
        <v>9</v>
      </c>
      <c r="AG643" s="1"/>
      <c r="AH643" s="1"/>
      <c r="AI643" s="1"/>
      <c r="AJ643" s="1"/>
      <c r="AK643" s="1"/>
      <c r="AL643" s="1"/>
      <c r="AM643" s="1"/>
      <c r="AN643" s="1"/>
      <c r="AO643" s="71"/>
      <c r="AP643" s="71"/>
      <c r="AR643" s="4" t="str">
        <f>IFERROR(VLOOKUP(Table3[[#This Row],[Station '#]], $AU$3:$AV$147,2,FALSE),"")</f>
        <v/>
      </c>
    </row>
    <row r="644" spans="1:44" ht="16.5" hidden="1" customHeight="1" x14ac:dyDescent="0.3">
      <c r="A644" s="70"/>
      <c r="B644" s="2"/>
      <c r="C644" s="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1"/>
      <c r="S644" s="1"/>
      <c r="T644" s="1"/>
      <c r="U644" s="1"/>
      <c r="V644" s="1"/>
      <c r="W644" s="1"/>
      <c r="X644" s="1"/>
      <c r="Y644" s="1"/>
      <c r="Z644" s="1"/>
      <c r="AA644" s="1"/>
      <c r="AB644" s="1"/>
      <c r="AC644" s="1"/>
      <c r="AD644" s="1"/>
      <c r="AE644" s="1"/>
      <c r="AF644" s="1"/>
      <c r="AG644" s="1"/>
      <c r="AH644" s="1"/>
      <c r="AI644" s="1"/>
      <c r="AJ644" s="1"/>
      <c r="AK644" s="1"/>
      <c r="AL644" s="1"/>
      <c r="AM644" s="1"/>
      <c r="AN644" s="1"/>
      <c r="AO644" s="71"/>
      <c r="AP644" s="71"/>
      <c r="AR644" s="4" t="str">
        <f>IFERROR(VLOOKUP(Table3[[#This Row],[Station '#]], $AU$3:$AV$147,2,FALSE),"")</f>
        <v/>
      </c>
    </row>
    <row r="645" spans="1:44" x14ac:dyDescent="0.3">
      <c r="A645" s="70" t="s">
        <v>400</v>
      </c>
      <c r="B645" s="2" t="s">
        <v>589</v>
      </c>
      <c r="C645" s="1">
        <v>123</v>
      </c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1"/>
      <c r="S645" s="1"/>
      <c r="T645" s="1"/>
      <c r="U645" s="1"/>
      <c r="V645" s="1"/>
      <c r="W645" s="1"/>
      <c r="X645" s="1"/>
      <c r="Y645" s="1"/>
      <c r="Z645" s="1"/>
      <c r="AA645" s="1"/>
      <c r="AB645" s="1"/>
      <c r="AC645" s="1"/>
      <c r="AD645" s="1"/>
      <c r="AE645" s="1"/>
      <c r="AF645" s="1"/>
      <c r="AG645" s="1"/>
      <c r="AH645" s="1"/>
      <c r="AI645" s="1"/>
      <c r="AJ645" s="1"/>
      <c r="AK645" s="1"/>
      <c r="AL645" s="1"/>
      <c r="AM645" s="1">
        <v>10000</v>
      </c>
      <c r="AN645" s="1">
        <v>12800</v>
      </c>
      <c r="AO645" s="71">
        <v>12800</v>
      </c>
      <c r="AP645" s="71"/>
      <c r="AR645" s="4">
        <f>IFERROR(VLOOKUP(Table3[[#This Row],[Station '#]], $AU$3:$AV$147,2,FALSE),"")</f>
        <v>12800</v>
      </c>
    </row>
    <row r="646" spans="1:44" x14ac:dyDescent="0.3">
      <c r="A646" s="70" t="s">
        <v>400</v>
      </c>
      <c r="B646" s="2" t="s">
        <v>94</v>
      </c>
      <c r="C646" s="1">
        <v>124</v>
      </c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1"/>
      <c r="S646" s="1"/>
      <c r="T646" s="1"/>
      <c r="U646" s="1"/>
      <c r="V646" s="1"/>
      <c r="W646" s="1"/>
      <c r="X646" s="1"/>
      <c r="Y646" s="1"/>
      <c r="Z646" s="1"/>
      <c r="AA646" s="1"/>
      <c r="AB646" s="1"/>
      <c r="AC646" s="1"/>
      <c r="AD646" s="1"/>
      <c r="AE646" s="1"/>
      <c r="AF646" s="1"/>
      <c r="AG646" s="1"/>
      <c r="AH646" s="1"/>
      <c r="AI646" s="1"/>
      <c r="AJ646" s="1"/>
      <c r="AK646" s="1"/>
      <c r="AL646" s="1"/>
      <c r="AM646" s="1">
        <v>17400</v>
      </c>
      <c r="AN646" s="1">
        <v>23900</v>
      </c>
      <c r="AO646" s="71">
        <v>24700</v>
      </c>
      <c r="AP646" s="71"/>
      <c r="AR646" s="4">
        <f>IFERROR(VLOOKUP(Table3[[#This Row],[Station '#]], $AU$3:$AV$147,2,FALSE),"")</f>
        <v>24700</v>
      </c>
    </row>
    <row r="647" spans="1:44" x14ac:dyDescent="0.3">
      <c r="A647" s="70"/>
      <c r="B647" s="2"/>
      <c r="C647" s="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1"/>
      <c r="S647" s="1"/>
      <c r="T647" s="1" t="s">
        <v>9</v>
      </c>
      <c r="U647" s="1" t="s">
        <v>7</v>
      </c>
      <c r="V647" s="1" t="s">
        <v>9</v>
      </c>
      <c r="W647" s="1"/>
      <c r="X647" s="1"/>
      <c r="Y647" s="1"/>
      <c r="Z647" s="1"/>
      <c r="AA647" s="1"/>
      <c r="AB647" s="1"/>
      <c r="AC647" s="1"/>
      <c r="AD647" s="1"/>
      <c r="AE647" s="1" t="s">
        <v>9</v>
      </c>
      <c r="AF647" s="1" t="s">
        <v>9</v>
      </c>
      <c r="AG647" s="1"/>
      <c r="AH647" s="1"/>
      <c r="AI647" s="1"/>
      <c r="AJ647" s="1"/>
      <c r="AK647" s="1"/>
      <c r="AL647" s="1"/>
      <c r="AM647" s="1"/>
      <c r="AN647" s="1"/>
      <c r="AO647" s="71"/>
      <c r="AP647" s="71"/>
      <c r="AR647" s="4" t="str">
        <f>IFERROR(VLOOKUP(Table3[[#This Row],[Station '#]], $AU$3:$AV$147,2,FALSE),"")</f>
        <v/>
      </c>
    </row>
    <row r="648" spans="1:44" x14ac:dyDescent="0.3">
      <c r="A648" s="70" t="s">
        <v>402</v>
      </c>
      <c r="B648" s="2" t="s">
        <v>31</v>
      </c>
      <c r="C648" s="1">
        <v>275</v>
      </c>
      <c r="D648" s="2">
        <v>1900</v>
      </c>
      <c r="E648" s="2">
        <v>1800</v>
      </c>
      <c r="F648" s="2">
        <v>1900</v>
      </c>
      <c r="G648" s="2">
        <v>2400</v>
      </c>
      <c r="H648" s="2">
        <v>2900</v>
      </c>
      <c r="I648" s="2">
        <v>2800</v>
      </c>
      <c r="J648" s="2">
        <v>2700</v>
      </c>
      <c r="K648" s="2">
        <v>2800</v>
      </c>
      <c r="L648" s="2">
        <v>2800</v>
      </c>
      <c r="M648" s="2">
        <v>2900</v>
      </c>
      <c r="N648" s="2">
        <v>2600</v>
      </c>
      <c r="O648" s="2">
        <v>3100</v>
      </c>
      <c r="P648" s="2">
        <v>3500</v>
      </c>
      <c r="Q648" s="2">
        <v>3200</v>
      </c>
      <c r="R648" s="1">
        <v>4000</v>
      </c>
      <c r="S648" s="1">
        <v>3700</v>
      </c>
      <c r="T648" s="1">
        <v>3400</v>
      </c>
      <c r="U648" s="1">
        <v>5600</v>
      </c>
      <c r="V648" s="1">
        <v>7200</v>
      </c>
      <c r="W648" s="1">
        <v>7300</v>
      </c>
      <c r="X648" s="1">
        <v>8800</v>
      </c>
      <c r="Y648" s="1" t="s">
        <v>8</v>
      </c>
      <c r="Z648" s="1" t="s">
        <v>8</v>
      </c>
      <c r="AA648" s="1">
        <v>7800</v>
      </c>
      <c r="AB648" s="1">
        <v>6900</v>
      </c>
      <c r="AC648" s="1">
        <v>11100</v>
      </c>
      <c r="AD648" s="1">
        <v>5900</v>
      </c>
      <c r="AE648" s="1" t="s">
        <v>9</v>
      </c>
      <c r="AF648" s="1">
        <v>6600</v>
      </c>
      <c r="AG648" s="1"/>
      <c r="AH648" s="1">
        <v>6300</v>
      </c>
      <c r="AI648" s="1"/>
      <c r="AJ648" s="1">
        <v>6900</v>
      </c>
      <c r="AK648" s="1"/>
      <c r="AL648" s="1">
        <v>6400</v>
      </c>
      <c r="AM648" s="1"/>
      <c r="AN648" s="1">
        <v>6200</v>
      </c>
      <c r="AO648" s="71"/>
      <c r="AP648" s="71"/>
      <c r="AR648" s="4" t="str">
        <f>IFERROR(VLOOKUP(Table3[[#This Row],[Station '#]], $AU$3:$AV$147,2,FALSE),"")</f>
        <v/>
      </c>
    </row>
    <row r="649" spans="1:44" ht="16.5" hidden="1" customHeight="1" x14ac:dyDescent="0.3">
      <c r="A649" s="70" t="s">
        <v>402</v>
      </c>
      <c r="B649" s="2" t="s">
        <v>198</v>
      </c>
      <c r="C649" s="1">
        <v>450</v>
      </c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1"/>
      <c r="S649" s="1"/>
      <c r="T649" s="1"/>
      <c r="U649" s="1"/>
      <c r="V649" s="1">
        <v>7300</v>
      </c>
      <c r="W649" s="1">
        <v>7100</v>
      </c>
      <c r="X649" s="1">
        <v>7500</v>
      </c>
      <c r="Y649" s="1">
        <v>7900</v>
      </c>
      <c r="Z649" s="1">
        <v>8400</v>
      </c>
      <c r="AA649" s="1">
        <v>11400</v>
      </c>
      <c r="AB649" s="1">
        <v>9500</v>
      </c>
      <c r="AC649" s="1">
        <v>9200</v>
      </c>
      <c r="AD649" s="1"/>
      <c r="AE649" s="1" t="s">
        <v>9</v>
      </c>
      <c r="AF649" s="1" t="s">
        <v>9</v>
      </c>
      <c r="AG649" s="1"/>
      <c r="AH649" s="1"/>
      <c r="AI649" s="1"/>
      <c r="AJ649" s="1"/>
      <c r="AK649" s="1"/>
      <c r="AL649" s="1"/>
      <c r="AM649" s="1"/>
      <c r="AN649" s="1"/>
      <c r="AO649" s="71"/>
      <c r="AP649" s="71"/>
      <c r="AR649" s="4" t="str">
        <f>IFERROR(VLOOKUP(Table3[[#This Row],[Station '#]], $AU$3:$AV$147,2,FALSE),"")</f>
        <v/>
      </c>
    </row>
    <row r="650" spans="1:44" ht="16.5" hidden="1" customHeight="1" x14ac:dyDescent="0.3">
      <c r="A650" s="70" t="s">
        <v>402</v>
      </c>
      <c r="B650" s="2" t="s">
        <v>6</v>
      </c>
      <c r="C650" s="1">
        <v>448</v>
      </c>
      <c r="D650" s="2">
        <v>6300</v>
      </c>
      <c r="E650" s="2">
        <v>6300</v>
      </c>
      <c r="F650" s="2">
        <v>7200</v>
      </c>
      <c r="G650" s="2">
        <v>7100</v>
      </c>
      <c r="H650" s="2">
        <v>7300</v>
      </c>
      <c r="I650" s="2">
        <v>7700</v>
      </c>
      <c r="J650" s="2">
        <v>7900</v>
      </c>
      <c r="K650" s="2">
        <v>8000</v>
      </c>
      <c r="L650" s="2">
        <v>8700</v>
      </c>
      <c r="M650" s="2">
        <v>8800</v>
      </c>
      <c r="N650" s="2">
        <v>8100</v>
      </c>
      <c r="O650" s="2">
        <v>8900</v>
      </c>
      <c r="P650" s="2">
        <v>10200</v>
      </c>
      <c r="Q650" s="2">
        <v>9900</v>
      </c>
      <c r="R650" s="1">
        <v>12900</v>
      </c>
      <c r="S650" s="1">
        <v>11200</v>
      </c>
      <c r="T650" s="1">
        <v>10600</v>
      </c>
      <c r="U650" s="1">
        <v>11700</v>
      </c>
      <c r="V650" s="1">
        <v>13600</v>
      </c>
      <c r="W650" s="1">
        <v>13200</v>
      </c>
      <c r="X650" s="1">
        <v>15600</v>
      </c>
      <c r="Y650" s="1">
        <v>13800</v>
      </c>
      <c r="Z650" s="1">
        <v>14200</v>
      </c>
      <c r="AA650" s="1">
        <v>14500</v>
      </c>
      <c r="AB650" s="1">
        <v>12100</v>
      </c>
      <c r="AC650" s="1">
        <v>12300</v>
      </c>
      <c r="AD650" s="1"/>
      <c r="AE650" s="1" t="s">
        <v>9</v>
      </c>
      <c r="AF650" s="1" t="s">
        <v>9</v>
      </c>
      <c r="AG650" s="1"/>
      <c r="AH650" s="1"/>
      <c r="AI650" s="1"/>
      <c r="AJ650" s="1"/>
      <c r="AK650" s="1"/>
      <c r="AL650" s="1"/>
      <c r="AM650" s="1"/>
      <c r="AN650" s="1"/>
      <c r="AO650" s="71"/>
      <c r="AP650" s="71"/>
      <c r="AR650" s="4" t="str">
        <f>IFERROR(VLOOKUP(Table3[[#This Row],[Station '#]], $AU$3:$AV$147,2,FALSE),"")</f>
        <v/>
      </c>
    </row>
    <row r="651" spans="1:44" ht="15" customHeight="1" x14ac:dyDescent="0.3">
      <c r="A651" s="70" t="s">
        <v>402</v>
      </c>
      <c r="B651" s="2" t="s">
        <v>228</v>
      </c>
      <c r="C651" s="1">
        <v>384</v>
      </c>
      <c r="D651" s="2">
        <v>10500</v>
      </c>
      <c r="E651" s="2">
        <v>10300</v>
      </c>
      <c r="F651" s="2">
        <v>10500</v>
      </c>
      <c r="G651" s="2">
        <v>11100</v>
      </c>
      <c r="H651" s="2">
        <v>11000</v>
      </c>
      <c r="I651" s="2">
        <v>11500</v>
      </c>
      <c r="J651" s="2">
        <v>13400</v>
      </c>
      <c r="K651" s="2">
        <v>11100</v>
      </c>
      <c r="L651" s="2">
        <v>10600</v>
      </c>
      <c r="M651" s="2">
        <v>12300</v>
      </c>
      <c r="N651" s="2">
        <v>10600</v>
      </c>
      <c r="O651" s="2">
        <v>11300</v>
      </c>
      <c r="P651" s="2">
        <v>12300</v>
      </c>
      <c r="Q651" s="2">
        <v>12200</v>
      </c>
      <c r="R651" s="1">
        <v>14200</v>
      </c>
      <c r="S651" s="1">
        <v>13000</v>
      </c>
      <c r="T651" s="1">
        <v>12300</v>
      </c>
      <c r="U651" s="1">
        <v>13000</v>
      </c>
      <c r="V651" s="1">
        <v>13000</v>
      </c>
      <c r="W651" s="1">
        <v>13600</v>
      </c>
      <c r="X651" s="1">
        <v>15800</v>
      </c>
      <c r="Y651" s="1">
        <v>14700</v>
      </c>
      <c r="Z651" s="1">
        <v>15900</v>
      </c>
      <c r="AA651" s="1">
        <v>14100</v>
      </c>
      <c r="AB651" s="1">
        <v>13800</v>
      </c>
      <c r="AC651" s="1">
        <v>14000</v>
      </c>
      <c r="AD651" s="1"/>
      <c r="AE651" s="1" t="s">
        <v>9</v>
      </c>
      <c r="AF651" s="1" t="s">
        <v>9</v>
      </c>
      <c r="AG651" s="1">
        <v>11700</v>
      </c>
      <c r="AH651" s="1"/>
      <c r="AI651" s="1">
        <v>13500</v>
      </c>
      <c r="AJ651" s="1"/>
      <c r="AK651" s="1">
        <f>VLOOKUP(C651,[1]DataDownloadReport_02082019!$A$2:$E$123,5,FALSE)</f>
        <v>12000</v>
      </c>
      <c r="AL651" s="1"/>
      <c r="AM651" s="1">
        <v>9400</v>
      </c>
      <c r="AN651" s="1"/>
      <c r="AO651" s="71">
        <v>10000</v>
      </c>
      <c r="AP651" s="71"/>
      <c r="AR651" s="4">
        <f>IFERROR(VLOOKUP(Table3[[#This Row],[Station '#]], $AU$3:$AV$147,2,FALSE),"")</f>
        <v>10000</v>
      </c>
    </row>
    <row r="652" spans="1:44" ht="16.5" hidden="1" customHeight="1" x14ac:dyDescent="0.3">
      <c r="A652" s="70" t="s">
        <v>402</v>
      </c>
      <c r="B652" s="2" t="s">
        <v>229</v>
      </c>
      <c r="C652" s="1">
        <v>224</v>
      </c>
      <c r="D652" s="2"/>
      <c r="E652" s="2">
        <v>10200</v>
      </c>
      <c r="F652" s="2">
        <v>10400</v>
      </c>
      <c r="G652" s="2"/>
      <c r="H652" s="2"/>
      <c r="I652" s="2">
        <v>12000</v>
      </c>
      <c r="J652" s="2">
        <v>13500</v>
      </c>
      <c r="K652" s="2">
        <v>13800</v>
      </c>
      <c r="L652" s="2">
        <v>15700</v>
      </c>
      <c r="M652" s="2">
        <v>12900</v>
      </c>
      <c r="N652" s="2">
        <v>13700</v>
      </c>
      <c r="O652" s="2">
        <v>13600</v>
      </c>
      <c r="P652" s="2">
        <v>13300</v>
      </c>
      <c r="Q652" s="2">
        <v>12400</v>
      </c>
      <c r="R652" s="1">
        <v>13600</v>
      </c>
      <c r="S652" s="1">
        <v>12100</v>
      </c>
      <c r="T652" s="1">
        <v>13100</v>
      </c>
      <c r="U652" s="1">
        <v>12500</v>
      </c>
      <c r="V652" s="1">
        <v>14600</v>
      </c>
      <c r="W652" s="1">
        <v>15600</v>
      </c>
      <c r="X652" s="1">
        <v>15900</v>
      </c>
      <c r="Y652" s="1">
        <v>15900</v>
      </c>
      <c r="Z652" s="1">
        <v>14800</v>
      </c>
      <c r="AA652" s="1">
        <v>16200</v>
      </c>
      <c r="AB652" s="1">
        <v>14200</v>
      </c>
      <c r="AC652" s="1">
        <v>15000</v>
      </c>
      <c r="AD652" s="1"/>
      <c r="AE652" s="1" t="s">
        <v>9</v>
      </c>
      <c r="AF652" s="1" t="s">
        <v>9</v>
      </c>
      <c r="AG652" s="1"/>
      <c r="AH652" s="1"/>
      <c r="AI652" s="1"/>
      <c r="AJ652" s="1"/>
      <c r="AK652" s="1"/>
      <c r="AL652" s="1"/>
      <c r="AM652" s="1"/>
      <c r="AN652" s="1"/>
      <c r="AO652" s="71"/>
      <c r="AP652" s="71"/>
      <c r="AR652" s="4" t="str">
        <f>IFERROR(VLOOKUP(Table3[[#This Row],[Station '#]], $AU$3:$AV$147,2,FALSE),"")</f>
        <v/>
      </c>
    </row>
    <row r="653" spans="1:44" ht="16.5" customHeight="1" x14ac:dyDescent="0.3">
      <c r="A653" s="70" t="s">
        <v>402</v>
      </c>
      <c r="B653" s="2" t="s">
        <v>396</v>
      </c>
      <c r="C653" s="1">
        <v>345</v>
      </c>
      <c r="D653" s="2">
        <v>7700</v>
      </c>
      <c r="E653" s="2">
        <v>5600</v>
      </c>
      <c r="F653" s="2">
        <v>7000</v>
      </c>
      <c r="G653" s="2">
        <v>8400</v>
      </c>
      <c r="H653" s="2">
        <v>8000</v>
      </c>
      <c r="I653" s="2">
        <v>6900</v>
      </c>
      <c r="J653" s="2">
        <v>6600</v>
      </c>
      <c r="K653" s="2">
        <v>6900</v>
      </c>
      <c r="L653" s="2">
        <v>7100</v>
      </c>
      <c r="M653" s="2">
        <v>8400</v>
      </c>
      <c r="N653" s="2">
        <v>7000</v>
      </c>
      <c r="O653" s="2">
        <v>7400</v>
      </c>
      <c r="P653" s="2">
        <v>7200</v>
      </c>
      <c r="Q653" s="2">
        <v>6100</v>
      </c>
      <c r="R653" s="1">
        <v>6500</v>
      </c>
      <c r="S653" s="1">
        <v>6800</v>
      </c>
      <c r="T653" s="1">
        <v>6800</v>
      </c>
      <c r="U653" s="1">
        <v>7300</v>
      </c>
      <c r="V653" s="1">
        <v>7300</v>
      </c>
      <c r="W653" s="1">
        <v>8300</v>
      </c>
      <c r="X653" s="1">
        <v>8200</v>
      </c>
      <c r="Y653" s="1">
        <v>7400</v>
      </c>
      <c r="Z653" s="1">
        <v>7400</v>
      </c>
      <c r="AA653" s="1">
        <v>7500</v>
      </c>
      <c r="AB653" s="1">
        <v>7000</v>
      </c>
      <c r="AC653" s="1">
        <v>7200</v>
      </c>
      <c r="AD653" s="1"/>
      <c r="AE653" s="1" t="s">
        <v>9</v>
      </c>
      <c r="AF653" s="1" t="s">
        <v>9</v>
      </c>
      <c r="AG653" s="1"/>
      <c r="AH653" s="1"/>
      <c r="AI653" s="1"/>
      <c r="AJ653" s="1"/>
      <c r="AK653" s="1"/>
      <c r="AL653" s="1"/>
      <c r="AM653" s="1"/>
      <c r="AN653" s="1"/>
      <c r="AO653" s="71">
        <v>8200</v>
      </c>
      <c r="AP653" s="71"/>
      <c r="AR653" s="4">
        <f>IFERROR(VLOOKUP(Table3[[#This Row],[Station '#]], $AU$3:$AV$147,2,FALSE),"")</f>
        <v>8200</v>
      </c>
    </row>
    <row r="654" spans="1:44" ht="16.5" hidden="1" customHeight="1" x14ac:dyDescent="0.3">
      <c r="A654" s="70"/>
      <c r="B654" s="2"/>
      <c r="C654" s="1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1"/>
      <c r="S654" s="1" t="s">
        <v>7</v>
      </c>
      <c r="T654" s="1" t="s">
        <v>9</v>
      </c>
      <c r="U654" s="1" t="s">
        <v>7</v>
      </c>
      <c r="V654" s="1" t="s">
        <v>9</v>
      </c>
      <c r="W654" s="1"/>
      <c r="X654" s="1"/>
      <c r="Y654" s="1"/>
      <c r="Z654" s="1"/>
      <c r="AA654" s="1"/>
      <c r="AB654" s="1"/>
      <c r="AC654" s="1"/>
      <c r="AD654" s="1"/>
      <c r="AE654" s="1" t="s">
        <v>9</v>
      </c>
      <c r="AF654" s="1" t="s">
        <v>9</v>
      </c>
      <c r="AG654" s="1"/>
      <c r="AH654" s="1"/>
      <c r="AI654" s="1"/>
      <c r="AJ654" s="1"/>
      <c r="AK654" s="1"/>
      <c r="AL654" s="1"/>
      <c r="AM654" s="1"/>
      <c r="AN654" s="1"/>
      <c r="AO654" s="71"/>
      <c r="AP654" s="71"/>
      <c r="AR654" s="4" t="str">
        <f>IFERROR(VLOOKUP(Table3[[#This Row],[Station '#]], $AU$3:$AV$147,2,FALSE),"")</f>
        <v/>
      </c>
    </row>
    <row r="655" spans="1:44" ht="16.5" hidden="1" customHeight="1" x14ac:dyDescent="0.3">
      <c r="A655" s="70" t="s">
        <v>403</v>
      </c>
      <c r="B655" s="2" t="s">
        <v>16</v>
      </c>
      <c r="C655" s="1">
        <v>503</v>
      </c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>
        <v>9200</v>
      </c>
      <c r="Q655" s="2">
        <v>7900</v>
      </c>
      <c r="R655" s="1">
        <v>10400</v>
      </c>
      <c r="S655" s="1">
        <v>8600</v>
      </c>
      <c r="T655" s="1" t="s">
        <v>22</v>
      </c>
      <c r="U655" s="1">
        <v>9200</v>
      </c>
      <c r="V655" s="1">
        <v>8700</v>
      </c>
      <c r="W655" s="1">
        <v>9300</v>
      </c>
      <c r="X655" s="1">
        <v>8900</v>
      </c>
      <c r="Y655" s="1">
        <v>8900</v>
      </c>
      <c r="Z655" s="1">
        <v>9100</v>
      </c>
      <c r="AA655" s="1">
        <v>7800</v>
      </c>
      <c r="AB655" s="1">
        <v>6100</v>
      </c>
      <c r="AC655" s="1">
        <v>6200</v>
      </c>
      <c r="AD655" s="1"/>
      <c r="AE655" s="1" t="s">
        <v>9</v>
      </c>
      <c r="AF655" s="1" t="s">
        <v>9</v>
      </c>
      <c r="AG655" s="1"/>
      <c r="AH655" s="1"/>
      <c r="AI655" s="1"/>
      <c r="AJ655" s="1"/>
      <c r="AK655" s="1"/>
      <c r="AL655" s="1"/>
      <c r="AM655" s="1"/>
      <c r="AN655" s="1"/>
      <c r="AO655" s="71"/>
      <c r="AP655" s="71"/>
      <c r="AR655" s="4" t="str">
        <f>IFERROR(VLOOKUP(Table3[[#This Row],[Station '#]], $AU$3:$AV$147,2,FALSE),"")</f>
        <v/>
      </c>
    </row>
    <row r="656" spans="1:44" x14ac:dyDescent="0.3">
      <c r="A656" s="70"/>
      <c r="B656" s="2"/>
      <c r="C656" s="1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1"/>
      <c r="S656" s="1" t="s">
        <v>7</v>
      </c>
      <c r="T656" s="1" t="s">
        <v>9</v>
      </c>
      <c r="U656" s="1" t="s">
        <v>7</v>
      </c>
      <c r="V656" s="1" t="s">
        <v>9</v>
      </c>
      <c r="W656" s="1"/>
      <c r="X656" s="1"/>
      <c r="Y656" s="1"/>
      <c r="Z656" s="1"/>
      <c r="AA656" s="1"/>
      <c r="AB656" s="1"/>
      <c r="AC656" s="1"/>
      <c r="AD656" s="1"/>
      <c r="AE656" s="1" t="s">
        <v>9</v>
      </c>
      <c r="AF656" s="1" t="s">
        <v>9</v>
      </c>
      <c r="AG656" s="1"/>
      <c r="AH656" s="1"/>
      <c r="AI656" s="1"/>
      <c r="AJ656" s="1"/>
      <c r="AK656" s="1"/>
      <c r="AL656" s="1"/>
      <c r="AM656" s="1"/>
      <c r="AN656" s="1"/>
      <c r="AO656" s="71"/>
      <c r="AP656" s="71"/>
      <c r="AR656" s="4" t="str">
        <f>IFERROR(VLOOKUP(Table3[[#This Row],[Station '#]], $AU$3:$AV$147,2,FALSE),"")</f>
        <v/>
      </c>
    </row>
    <row r="657" spans="1:44" ht="17.25" thickBot="1" x14ac:dyDescent="0.35">
      <c r="A657" s="90" t="s">
        <v>404</v>
      </c>
      <c r="B657" s="91" t="s">
        <v>405</v>
      </c>
      <c r="C657" s="92">
        <v>474</v>
      </c>
      <c r="D657" s="91"/>
      <c r="E657" s="91"/>
      <c r="F657" s="91"/>
      <c r="G657" s="91"/>
      <c r="H657" s="91"/>
      <c r="I657" s="91"/>
      <c r="J657" s="91"/>
      <c r="K657" s="91"/>
      <c r="L657" s="91"/>
      <c r="M657" s="91"/>
      <c r="N657" s="91"/>
      <c r="O657" s="91"/>
      <c r="P657" s="91">
        <v>2100</v>
      </c>
      <c r="Q657" s="91">
        <v>2300</v>
      </c>
      <c r="R657" s="92">
        <v>1900</v>
      </c>
      <c r="S657" s="92">
        <v>2000</v>
      </c>
      <c r="T657" s="92">
        <v>3000</v>
      </c>
      <c r="U657" s="92">
        <v>2900</v>
      </c>
      <c r="V657" s="92">
        <v>2500</v>
      </c>
      <c r="W657" s="92">
        <v>3300</v>
      </c>
      <c r="X657" s="92">
        <v>3100</v>
      </c>
      <c r="Y657" s="92">
        <v>3500</v>
      </c>
      <c r="Z657" s="92">
        <v>2900</v>
      </c>
      <c r="AA657" s="92">
        <v>2700</v>
      </c>
      <c r="AB657" s="92">
        <v>3100</v>
      </c>
      <c r="AC657" s="92">
        <v>3100</v>
      </c>
      <c r="AD657" s="92">
        <v>3100</v>
      </c>
      <c r="AE657" s="92" t="s">
        <v>9</v>
      </c>
      <c r="AF657" s="92">
        <v>3300</v>
      </c>
      <c r="AG657" s="92"/>
      <c r="AH657" s="92">
        <v>3400</v>
      </c>
      <c r="AI657" s="92"/>
      <c r="AJ657" s="92">
        <v>3600</v>
      </c>
      <c r="AK657" s="92"/>
      <c r="AL657" s="92">
        <v>4100</v>
      </c>
      <c r="AM657" s="92"/>
      <c r="AN657" s="92"/>
      <c r="AO657" s="93"/>
      <c r="AP657" s="93"/>
      <c r="AR657" s="4" t="str">
        <f>IFERROR(VLOOKUP(Table3[[#This Row],[Station '#]], $AU$3:$AV$147,2,FALSE),"")</f>
        <v/>
      </c>
    </row>
    <row r="658" spans="1:44" ht="16.5" hidden="1" customHeight="1" x14ac:dyDescent="0.3">
      <c r="A658" s="70"/>
      <c r="B658" s="2"/>
      <c r="C658" s="1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1"/>
      <c r="S658" s="1"/>
      <c r="T658" s="1"/>
      <c r="U658" s="1"/>
      <c r="V658" s="1"/>
      <c r="W658" s="1"/>
      <c r="X658" s="1"/>
      <c r="Y658" s="1"/>
      <c r="Z658" s="1"/>
      <c r="AA658" s="1"/>
      <c r="AB658" s="1"/>
      <c r="AC658" s="1"/>
      <c r="AD658" s="1"/>
      <c r="AE658" s="1" t="s">
        <v>9</v>
      </c>
      <c r="AF658" s="1"/>
      <c r="AG658" s="1"/>
      <c r="AH658" s="1"/>
      <c r="AI658" s="1"/>
      <c r="AJ658" s="1"/>
      <c r="AK658" s="1"/>
      <c r="AL658" s="1"/>
      <c r="AM658" s="1"/>
      <c r="AN658" s="1"/>
      <c r="AO658" s="1"/>
      <c r="AP658" s="71"/>
    </row>
    <row r="659" spans="1:44" ht="16.5" hidden="1" customHeight="1" x14ac:dyDescent="0.3">
      <c r="A659" s="70" t="s">
        <v>406</v>
      </c>
      <c r="B659" s="2" t="s">
        <v>407</v>
      </c>
      <c r="C659" s="1">
        <v>438</v>
      </c>
      <c r="D659" s="2"/>
      <c r="E659" s="2"/>
      <c r="F659" s="2"/>
      <c r="G659" s="2"/>
      <c r="H659" s="2"/>
      <c r="I659" s="2">
        <v>650</v>
      </c>
      <c r="J659" s="2">
        <v>850</v>
      </c>
      <c r="K659" s="2">
        <v>650</v>
      </c>
      <c r="L659" s="2">
        <v>700</v>
      </c>
      <c r="M659" s="2">
        <v>600</v>
      </c>
      <c r="N659" s="2">
        <v>700</v>
      </c>
      <c r="O659" s="2">
        <v>900</v>
      </c>
      <c r="P659" s="2">
        <v>1000</v>
      </c>
      <c r="Q659" s="2">
        <v>900</v>
      </c>
      <c r="R659" s="1">
        <v>800</v>
      </c>
      <c r="S659" s="1">
        <v>1000</v>
      </c>
      <c r="T659" s="1">
        <v>1000</v>
      </c>
      <c r="U659" s="1">
        <v>1100</v>
      </c>
      <c r="V659" s="1">
        <v>1300</v>
      </c>
      <c r="W659" s="1">
        <v>1600</v>
      </c>
      <c r="X659" s="1">
        <v>1800</v>
      </c>
      <c r="Y659" s="1">
        <v>2300</v>
      </c>
      <c r="Z659" s="1">
        <v>1900</v>
      </c>
      <c r="AA659" s="1">
        <v>1400</v>
      </c>
      <c r="AB659" s="1">
        <v>1500</v>
      </c>
      <c r="AC659" s="1">
        <v>1600</v>
      </c>
      <c r="AD659" s="1"/>
      <c r="AE659" s="1" t="s">
        <v>9</v>
      </c>
      <c r="AF659" s="1"/>
      <c r="AG659" s="1"/>
      <c r="AH659" s="1"/>
      <c r="AI659" s="1"/>
      <c r="AJ659" s="1"/>
      <c r="AK659" s="1"/>
      <c r="AL659" s="1"/>
      <c r="AM659" s="1"/>
      <c r="AN659" s="1"/>
      <c r="AO659" s="1"/>
      <c r="AP659" s="71"/>
    </row>
    <row r="660" spans="1:44" ht="16.5" hidden="1" customHeight="1" x14ac:dyDescent="0.3">
      <c r="A660" s="70"/>
      <c r="B660" s="2"/>
      <c r="C660" s="1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1"/>
      <c r="S660" s="1" t="s">
        <v>7</v>
      </c>
      <c r="T660" s="1" t="s">
        <v>9</v>
      </c>
      <c r="U660" s="1" t="s">
        <v>7</v>
      </c>
      <c r="V660" s="1" t="s">
        <v>9</v>
      </c>
      <c r="W660" s="1"/>
      <c r="X660" s="1"/>
      <c r="Y660" s="1"/>
      <c r="Z660" s="1"/>
      <c r="AA660" s="1"/>
      <c r="AB660" s="1"/>
      <c r="AC660" s="1"/>
      <c r="AD660" s="1"/>
      <c r="AE660" s="1" t="s">
        <v>9</v>
      </c>
      <c r="AF660" s="1"/>
      <c r="AG660" s="1"/>
      <c r="AH660" s="1"/>
      <c r="AI660" s="1"/>
      <c r="AJ660" s="1"/>
      <c r="AK660" s="1"/>
      <c r="AL660" s="1"/>
      <c r="AM660" s="1"/>
      <c r="AN660" s="1"/>
      <c r="AO660" s="1"/>
      <c r="AP660" s="71"/>
    </row>
    <row r="661" spans="1:44" ht="16.5" hidden="1" customHeight="1" x14ac:dyDescent="0.3">
      <c r="A661" s="70" t="s">
        <v>406</v>
      </c>
      <c r="B661" s="2" t="s">
        <v>205</v>
      </c>
      <c r="C661" s="1">
        <v>481</v>
      </c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>
        <v>600</v>
      </c>
      <c r="Q661" s="2">
        <v>3200</v>
      </c>
      <c r="R661" s="1">
        <v>2800</v>
      </c>
      <c r="S661" s="1">
        <v>1900</v>
      </c>
      <c r="T661" s="1" t="s">
        <v>22</v>
      </c>
      <c r="U661" s="1">
        <v>3100</v>
      </c>
      <c r="V661" s="1">
        <v>3700</v>
      </c>
      <c r="W661" s="1">
        <v>3400</v>
      </c>
      <c r="X661" s="1">
        <v>4800</v>
      </c>
      <c r="Y661" s="1">
        <v>2900</v>
      </c>
      <c r="Z661" s="1">
        <v>2200</v>
      </c>
      <c r="AA661" s="1">
        <v>1600</v>
      </c>
      <c r="AB661" s="1">
        <v>1700</v>
      </c>
      <c r="AC661" s="1">
        <v>1900</v>
      </c>
      <c r="AD661" s="1"/>
      <c r="AE661" s="1" t="s">
        <v>9</v>
      </c>
      <c r="AF661" s="1"/>
      <c r="AG661" s="1"/>
      <c r="AH661" s="1"/>
      <c r="AI661" s="1"/>
      <c r="AJ661" s="1"/>
      <c r="AK661" s="1"/>
      <c r="AL661" s="1"/>
      <c r="AM661" s="1"/>
      <c r="AN661" s="1"/>
      <c r="AO661" s="1"/>
      <c r="AP661" s="71"/>
    </row>
    <row r="662" spans="1:44" ht="16.5" hidden="1" customHeight="1" x14ac:dyDescent="0.3">
      <c r="A662" s="70"/>
      <c r="B662" s="2"/>
      <c r="C662" s="1"/>
      <c r="D662" s="2"/>
      <c r="E662" s="2"/>
      <c r="F662" s="2"/>
      <c r="G662" s="2"/>
      <c r="H662" s="2"/>
      <c r="I662" s="2" t="s">
        <v>9</v>
      </c>
      <c r="J662" s="2" t="s">
        <v>9</v>
      </c>
      <c r="K662" s="2" t="s">
        <v>9</v>
      </c>
      <c r="L662" s="2"/>
      <c r="M662" s="2"/>
      <c r="N662" s="2"/>
      <c r="O662" s="2"/>
      <c r="P662" s="2"/>
      <c r="Q662" s="2"/>
      <c r="R662" s="1"/>
      <c r="S662" s="1" t="s">
        <v>7</v>
      </c>
      <c r="T662" s="1" t="s">
        <v>9</v>
      </c>
      <c r="U662" s="1" t="s">
        <v>7</v>
      </c>
      <c r="V662" s="1" t="s">
        <v>9</v>
      </c>
      <c r="W662" s="1"/>
      <c r="X662" s="1"/>
      <c r="Y662" s="1"/>
      <c r="Z662" s="1"/>
      <c r="AA662" s="1"/>
      <c r="AB662" s="1"/>
      <c r="AC662" s="1"/>
      <c r="AD662" s="1"/>
      <c r="AE662" s="1" t="s">
        <v>9</v>
      </c>
      <c r="AF662" s="1"/>
      <c r="AG662" s="1"/>
      <c r="AH662" s="1"/>
      <c r="AI662" s="1"/>
      <c r="AJ662" s="1"/>
      <c r="AK662" s="1"/>
      <c r="AL662" s="1"/>
      <c r="AM662" s="1"/>
      <c r="AN662" s="1"/>
      <c r="AO662" s="1"/>
      <c r="AP662" s="71"/>
    </row>
    <row r="663" spans="1:44" ht="17.25" hidden="1" customHeight="1" thickBot="1" x14ac:dyDescent="0.35">
      <c r="A663" s="90" t="s">
        <v>408</v>
      </c>
      <c r="B663" s="91" t="s">
        <v>407</v>
      </c>
      <c r="C663" s="92">
        <v>439</v>
      </c>
      <c r="D663" s="91"/>
      <c r="E663" s="91"/>
      <c r="F663" s="91"/>
      <c r="G663" s="91"/>
      <c r="H663" s="91"/>
      <c r="I663" s="91" t="s">
        <v>9</v>
      </c>
      <c r="J663" s="91" t="s">
        <v>9</v>
      </c>
      <c r="K663" s="91" t="s">
        <v>9</v>
      </c>
      <c r="L663" s="91">
        <v>500</v>
      </c>
      <c r="M663" s="91">
        <v>450</v>
      </c>
      <c r="N663" s="91">
        <v>400</v>
      </c>
      <c r="O663" s="91">
        <v>500</v>
      </c>
      <c r="P663" s="91">
        <v>400</v>
      </c>
      <c r="Q663" s="91">
        <v>400</v>
      </c>
      <c r="R663" s="92">
        <v>600</v>
      </c>
      <c r="S663" s="92">
        <v>500</v>
      </c>
      <c r="T663" s="92">
        <v>600</v>
      </c>
      <c r="U663" s="92">
        <v>600</v>
      </c>
      <c r="V663" s="92">
        <v>600</v>
      </c>
      <c r="W663" s="92">
        <v>800</v>
      </c>
      <c r="X663" s="92">
        <v>1000</v>
      </c>
      <c r="Y663" s="92">
        <v>1400</v>
      </c>
      <c r="Z663" s="92">
        <v>1100</v>
      </c>
      <c r="AA663" s="92">
        <v>900</v>
      </c>
      <c r="AB663" s="92">
        <v>1000</v>
      </c>
      <c r="AC663" s="92">
        <v>1000</v>
      </c>
      <c r="AD663" s="92"/>
      <c r="AE663" s="92" t="s">
        <v>9</v>
      </c>
      <c r="AF663" s="92"/>
      <c r="AG663" s="92"/>
      <c r="AH663" s="92"/>
      <c r="AI663" s="92"/>
      <c r="AJ663" s="92"/>
      <c r="AK663" s="92"/>
      <c r="AL663" s="92"/>
      <c r="AM663" s="92"/>
      <c r="AN663" s="92"/>
      <c r="AO663" s="92"/>
      <c r="AP663" s="93"/>
    </row>
    <row r="664" spans="1:44" x14ac:dyDescent="0.3">
      <c r="A664" s="43" t="s">
        <v>620</v>
      </c>
      <c r="B664" s="43"/>
      <c r="C664" s="44"/>
      <c r="D664" s="43"/>
      <c r="E664" s="43"/>
      <c r="F664" s="43"/>
      <c r="G664" s="43"/>
      <c r="H664" s="43"/>
      <c r="I664" s="43"/>
      <c r="J664" s="43"/>
      <c r="K664" s="43"/>
      <c r="L664" s="43"/>
      <c r="M664" s="43"/>
      <c r="N664" s="43"/>
      <c r="O664" s="43"/>
      <c r="P664" s="43"/>
      <c r="Q664" s="43"/>
      <c r="R664" s="44"/>
      <c r="S664" s="44"/>
      <c r="T664" s="44"/>
      <c r="U664" s="44"/>
      <c r="V664" s="44"/>
      <c r="W664" s="44"/>
      <c r="X664" s="44"/>
      <c r="Y664" s="44"/>
      <c r="Z664" s="44"/>
      <c r="AA664" s="44"/>
      <c r="AB664" s="44"/>
      <c r="AC664" s="44"/>
      <c r="AD664" s="44"/>
      <c r="AE664" s="44"/>
      <c r="AF664" s="44"/>
      <c r="AG664" s="44"/>
      <c r="AH664" s="44"/>
      <c r="AI664" s="44"/>
      <c r="AJ664" s="44"/>
      <c r="AK664" s="44"/>
      <c r="AL664" s="44"/>
      <c r="AM664" s="44"/>
      <c r="AN664" s="44"/>
      <c r="AO664" s="44"/>
      <c r="AP664" s="44" t="s">
        <v>9</v>
      </c>
    </row>
    <row r="665" spans="1:44" x14ac:dyDescent="0.3">
      <c r="A665" s="2" t="s">
        <v>630</v>
      </c>
      <c r="B665" s="2"/>
      <c r="C665" s="1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1"/>
      <c r="S665" s="1"/>
      <c r="T665" s="1"/>
      <c r="U665" s="1"/>
      <c r="V665" s="1"/>
      <c r="W665" s="1"/>
      <c r="X665" s="3"/>
      <c r="Y665" s="3"/>
      <c r="Z665" s="3"/>
      <c r="AA665" s="3"/>
      <c r="AB665" s="3"/>
      <c r="AC665" s="1"/>
      <c r="AD665" s="1"/>
      <c r="AE665" s="1"/>
      <c r="AF665" s="1"/>
      <c r="AG665" s="1"/>
      <c r="AH665" s="1"/>
      <c r="AI665" s="1"/>
      <c r="AJ665" s="1"/>
      <c r="AK665" s="1"/>
      <c r="AL665" s="1"/>
      <c r="AM665" s="1"/>
      <c r="AN665" s="1"/>
      <c r="AO665" s="1"/>
      <c r="AP665" s="1"/>
    </row>
    <row r="666" spans="1:44" x14ac:dyDescent="0.3">
      <c r="A666" s="2" t="s">
        <v>621</v>
      </c>
      <c r="B666" s="2"/>
      <c r="C666" s="1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1"/>
      <c r="S666" s="1"/>
      <c r="T666" s="1"/>
      <c r="U666" s="1"/>
      <c r="V666" s="1"/>
      <c r="W666" s="1"/>
      <c r="X666" s="3"/>
      <c r="Y666" s="3"/>
      <c r="Z666" s="3"/>
      <c r="AA666" s="3"/>
      <c r="AB666" s="3"/>
      <c r="AC666" s="1"/>
      <c r="AD666" s="1"/>
      <c r="AE666" s="1"/>
      <c r="AF666" s="1"/>
      <c r="AG666" s="1"/>
      <c r="AH666" s="1"/>
      <c r="AI666" s="1"/>
      <c r="AJ666" s="1"/>
      <c r="AK666" s="1"/>
      <c r="AL666" s="1"/>
      <c r="AM666" s="1"/>
      <c r="AN666" s="1"/>
      <c r="AO666" s="1"/>
      <c r="AP666" s="1"/>
    </row>
    <row r="667" spans="1:44" x14ac:dyDescent="0.3">
      <c r="A667" s="4"/>
      <c r="B667" s="4"/>
      <c r="D667" s="4"/>
      <c r="E667" s="4"/>
      <c r="F667" s="4"/>
      <c r="G667" s="4"/>
      <c r="H667" s="4"/>
      <c r="I667" s="4"/>
      <c r="J667" s="4"/>
      <c r="K667" s="4"/>
      <c r="L667" s="4"/>
      <c r="M667" s="4"/>
      <c r="N667" s="4"/>
      <c r="O667" s="4"/>
      <c r="P667" s="4"/>
      <c r="Q667" s="4"/>
      <c r="R667" s="4"/>
      <c r="S667" s="4"/>
      <c r="T667" s="4"/>
      <c r="U667" s="4"/>
      <c r="V667" s="4"/>
      <c r="W667" s="4"/>
      <c r="X667" s="4"/>
      <c r="Y667" s="4"/>
      <c r="Z667" s="4"/>
      <c r="AA667" s="4"/>
      <c r="AB667" s="4"/>
      <c r="AC667" s="4"/>
      <c r="AD667" s="4"/>
      <c r="AE667" s="4"/>
      <c r="AF667" s="4"/>
      <c r="AG667" s="4"/>
      <c r="AH667" s="4"/>
      <c r="AI667" s="4"/>
      <c r="AJ667" s="4"/>
      <c r="AK667" s="4"/>
      <c r="AL667" s="4"/>
      <c r="AM667" s="4"/>
      <c r="AN667" s="4"/>
      <c r="AO667" s="4"/>
      <c r="AP667" s="4"/>
    </row>
    <row r="668" spans="1:44" x14ac:dyDescent="0.3">
      <c r="A668" s="4"/>
      <c r="B668" s="4"/>
      <c r="D668" s="4"/>
      <c r="E668" s="4"/>
      <c r="F668" s="4"/>
      <c r="G668" s="4"/>
      <c r="H668" s="4"/>
      <c r="I668" s="4"/>
      <c r="J668" s="4"/>
      <c r="K668" s="4"/>
      <c r="L668" s="4"/>
      <c r="M668" s="4"/>
      <c r="N668" s="4"/>
      <c r="O668" s="4"/>
      <c r="P668" s="4"/>
      <c r="Q668" s="4"/>
      <c r="R668" s="4"/>
      <c r="S668" s="4"/>
      <c r="T668" s="4"/>
      <c r="U668" s="4"/>
      <c r="V668" s="4"/>
      <c r="W668" s="4"/>
      <c r="X668" s="4"/>
      <c r="Y668" s="4"/>
      <c r="Z668" s="4"/>
      <c r="AA668" s="4"/>
      <c r="AB668" s="4"/>
      <c r="AC668" s="4"/>
      <c r="AD668" s="4"/>
      <c r="AE668" s="4"/>
      <c r="AF668" s="4"/>
      <c r="AG668" s="4"/>
      <c r="AH668" s="4"/>
      <c r="AI668" s="4"/>
      <c r="AJ668" s="4"/>
      <c r="AK668" s="4"/>
      <c r="AL668" s="4"/>
      <c r="AM668" s="4"/>
      <c r="AN668" s="4"/>
      <c r="AO668" s="4"/>
      <c r="AP668" s="4"/>
    </row>
  </sheetData>
  <sortState xmlns:xlrd2="http://schemas.microsoft.com/office/spreadsheetml/2017/richdata2" ref="A3:AQ641">
    <sortCondition ref="AN3:AN641"/>
  </sortState>
  <mergeCells count="1">
    <mergeCell ref="N1:AN1"/>
  </mergeCells>
  <phoneticPr fontId="0" type="noConversion"/>
  <hyperlinks>
    <hyperlink ref="C602" location="'PCS 1'!A1" display="'PCS 1'!A1" xr:uid="{00000000-0004-0000-0000-000000000000}"/>
    <hyperlink ref="C444" location="'PCS 3'!A1" display="'PCS 3'!A1" xr:uid="{00000000-0004-0000-0000-000001000000}"/>
    <hyperlink ref="C425" location="'PCS 5'!A1" display="'PCS 5'!A1" xr:uid="{00000000-0004-0000-0000-000002000000}"/>
    <hyperlink ref="C278" location="'PCS 6'!A1" display="'PCS 6'!A1" xr:uid="{00000000-0004-0000-0000-000003000000}"/>
    <hyperlink ref="C42" location="'PCS 7'!A1" display="'PCS 7'!A1" xr:uid="{00000000-0004-0000-0000-000004000000}"/>
    <hyperlink ref="C592" location="'PCS 9'!A1" display="'PCS 9'!A1" xr:uid="{00000000-0004-0000-0000-000005000000}"/>
    <hyperlink ref="C70" location="'PCS 11'!A1" display="'PCS 11'!A1" xr:uid="{00000000-0004-0000-0000-000006000000}"/>
    <hyperlink ref="C75" location="'PCS 12'!A1" display="'PCS 12'!A1" xr:uid="{00000000-0004-0000-0000-000007000000}"/>
    <hyperlink ref="C121" location="'PCS 14'!A1" display="'PCS 14'!A1" xr:uid="{00000000-0004-0000-0000-000008000000}"/>
    <hyperlink ref="C136" location="'PCS 15'!A1" display="'PCS 15'!A1" xr:uid="{00000000-0004-0000-0000-000009000000}"/>
    <hyperlink ref="C400" location="'PCS 16'!A1" display="'PCS 16'!A1" xr:uid="{00000000-0004-0000-0000-00000A000000}"/>
    <hyperlink ref="C257" location="'PCS 17'!A1" display="'PCS 17'!A1" xr:uid="{00000000-0004-0000-0000-00000B000000}"/>
    <hyperlink ref="C510" location="'PCS 18'!A1" display="'PCS 18'!A1" xr:uid="{00000000-0004-0000-0000-00000C000000}"/>
    <hyperlink ref="C533" location="'PCS 19'!A1" display="'PCS 19'!A1" xr:uid="{00000000-0004-0000-0000-00000D000000}"/>
    <hyperlink ref="C317" location="'PCS 20'!A1" display="'PCS 20'!A1" xr:uid="{00000000-0004-0000-0000-00000E000000}"/>
    <hyperlink ref="C290" location="'PCS 21'!A1" display="'PCS 21'!A1" xr:uid="{00000000-0004-0000-0000-00000F000000}"/>
    <hyperlink ref="C323" location="'PCS 22'!A1" display="'PCS 22'!A1" xr:uid="{00000000-0004-0000-0000-000010000000}"/>
    <hyperlink ref="C574" location="'PCS 23'!A1" display="'PCS 23'!A1" xr:uid="{00000000-0004-0000-0000-000011000000}"/>
    <hyperlink ref="C581" location="'PCS 25'!A1" display="'PCS 25'!A1" xr:uid="{00000000-0004-0000-0000-000012000000}"/>
    <hyperlink ref="C524" location="'PCS 27'!A1" display="'PCS 27'!A1" xr:uid="{00000000-0004-0000-0000-000013000000}"/>
    <hyperlink ref="C229" location="'PCS 28'!A1" display="'PCS 28'!A1" xr:uid="{00000000-0004-0000-0000-000014000000}"/>
    <hyperlink ref="C159" location="'PCS 30'!A1" display="'PCS 30'!A1" xr:uid="{00000000-0004-0000-0000-000015000000}"/>
    <hyperlink ref="C464" location="'PCS 34'!A1" display="'PCS 34'!A1" xr:uid="{00000000-0004-0000-0000-000016000000}"/>
    <hyperlink ref="C529" location="'PCS 36'!A1" display="'PCS 36'!A1" xr:uid="{00000000-0004-0000-0000-000017000000}"/>
    <hyperlink ref="C353" location="'PCS 37'!A1" display="'PCS 37'!A1" xr:uid="{00000000-0004-0000-0000-000018000000}"/>
    <hyperlink ref="C350" location="'PCS 38'!A1" display="'PCS 38'!A1" xr:uid="{00000000-0004-0000-0000-000019000000}"/>
    <hyperlink ref="C244" location="'PCS 39'!A1" display="'PCS 39'!A1" xr:uid="{00000000-0004-0000-0000-00001A000000}"/>
    <hyperlink ref="C182" location="'PCS 40'!A1" display="'PCS 40'!A1" xr:uid="{00000000-0004-0000-0000-00001B000000}"/>
    <hyperlink ref="C115" location="'PCS 43'!A1" display="'PCS 43'!A1" xr:uid="{00000000-0004-0000-0000-00001C000000}"/>
    <hyperlink ref="C367" location="'PCS 45'!A1" display="'PCS 45'!A1" xr:uid="{00000000-0004-0000-0000-00001D000000}"/>
    <hyperlink ref="C247" location="'PCS 46'!A1" display="'PCS 46'!A1" xr:uid="{00000000-0004-0000-0000-00001E000000}"/>
    <hyperlink ref="C536" location="'PCS 47'!A1" display="'PCS 47'!A1" xr:uid="{00000000-0004-0000-0000-00001F000000}"/>
    <hyperlink ref="C447" location="'PCS 49'!A1" display="'PCS 49'!A1" xr:uid="{00000000-0004-0000-0000-000020000000}"/>
    <hyperlink ref="C618" location="'PCS 50'!A1" display="'PCS 50'!A1" xr:uid="{00000000-0004-0000-0000-000021000000}"/>
    <hyperlink ref="C11" location="'PCS 53'!A1" display="'PCS 53'!A1" xr:uid="{00000000-0004-0000-0000-000022000000}"/>
    <hyperlink ref="C451" location="'PCS 57'!A1" display="'PCS 57'!A1" xr:uid="{00000000-0004-0000-0000-000023000000}"/>
    <hyperlink ref="C568" location="'PCS 61'!A1" display="'PCS 61'!A1" xr:uid="{00000000-0004-0000-0000-000024000000}"/>
    <hyperlink ref="C565" location="'PCS 62'!A1" display="'PCS 62'!A1" xr:uid="{00000000-0004-0000-0000-000025000000}"/>
    <hyperlink ref="C294" location="'PCS 63'!A1" display="'PCS 63'!A1" xr:uid="{00000000-0004-0000-0000-000026000000}"/>
    <hyperlink ref="C29" location="'PCS 64'!A1" display="'PCS 64'!A1" xr:uid="{00000000-0004-0000-0000-000027000000}"/>
    <hyperlink ref="C138" location="'PCS 70'!A1" display="'PCS 70'!A1" xr:uid="{00000000-0004-0000-0000-000028000000}"/>
    <hyperlink ref="C318" location="'PCS 68'!A1" display="'PCS 68'!A1" xr:uid="{00000000-0004-0000-0000-000029000000}"/>
    <hyperlink ref="C36" location="'PCS 71'!A1" display="'PCS 71'!A1" xr:uid="{00000000-0004-0000-0000-00002A000000}"/>
    <hyperlink ref="C558" location="'PCS 72'!A1" display="'PCS 72'!A1" xr:uid="{00000000-0004-0000-0000-00002B000000}"/>
    <hyperlink ref="C156" location="'PCS 82'!A1" display="'PCS 82'!A1" xr:uid="{00000000-0004-0000-0000-00002C000000}"/>
    <hyperlink ref="C315" location="'PCS 84'!A1" display="'PCS 84'!A1" xr:uid="{00000000-0004-0000-0000-00002D000000}"/>
    <hyperlink ref="C595" location="'PCS 96'!A1" display="'PCS 96'!A1" xr:uid="{00000000-0004-0000-0000-00002E000000}"/>
    <hyperlink ref="C599" location="'PCS 97'!A1" display="'PCS 97'!A1" xr:uid="{00000000-0004-0000-0000-00002F000000}"/>
    <hyperlink ref="C601" location="'PCS 98'!A1" display="'PCS 98'!A1" xr:uid="{00000000-0004-0000-0000-000030000000}"/>
    <hyperlink ref="C609" location="'PCS 103'!A1" display="'PCS 103'!A1" xr:uid="{00000000-0004-0000-0000-000031000000}"/>
    <hyperlink ref="C93" location="'PCS 122'!A1" display="'PCS 122'!A1" xr:uid="{00000000-0004-0000-0000-000032000000}"/>
    <hyperlink ref="C347" r:id="rId1" display="PCS 120.xlsx" xr:uid="{00000000-0004-0000-0000-000033000000}"/>
    <hyperlink ref="C86" location="'PCS 13'!A1" display="'PCS 13'!A1" xr:uid="{00000000-0004-0000-0000-000034000000}"/>
    <hyperlink ref="C154" location="'PCS 73'!A1" display="'PCS 73'!A1" xr:uid="{00000000-0004-0000-0000-000035000000}"/>
    <hyperlink ref="C163" location="'PCS 52'!A1" display="'PCS 52'!A1" xr:uid="{00000000-0004-0000-0000-000036000000}"/>
    <hyperlink ref="C303" location="'PCS 69'!A1" display="'PCS 69'!A1" xr:uid="{00000000-0004-0000-0000-000037000000}"/>
    <hyperlink ref="C361" location="'PCS 29'!A1" display="'PCS 29'!A1" xr:uid="{00000000-0004-0000-0000-000038000000}"/>
    <hyperlink ref="C540" location="'PCS 35'!A1" display="'PCS 35'!A1" xr:uid="{00000000-0004-0000-0000-000039000000}"/>
    <hyperlink ref="C496" location="'PCS 54'!A1" display="'PCS 54'!A1" xr:uid="{00000000-0004-0000-0000-00003A000000}"/>
    <hyperlink ref="C497" location="'PCS 55'!A1" display="'PCS 55'!A1" xr:uid="{00000000-0004-0000-0000-00003B000000}"/>
    <hyperlink ref="C538" location="'PCS 66'!A1" display="'PCS 66'!A1" xr:uid="{00000000-0004-0000-0000-00003C000000}"/>
    <hyperlink ref="C543" location="'PCS 74'!A1" display="'PCS 74'!A1" xr:uid="{00000000-0004-0000-0000-00003D000000}"/>
    <hyperlink ref="C484" location="'PCS 8'!A1" display="'PCS 8'!A1" xr:uid="{00000000-0004-0000-0000-00003E000000}"/>
    <hyperlink ref="C165" r:id="rId2" display="PCS 48.xlsx" xr:uid="{00000000-0004-0000-0000-00003F000000}"/>
    <hyperlink ref="C583" r:id="rId3" display="PCS 94.xlsx" xr:uid="{00000000-0004-0000-0000-000040000000}"/>
    <hyperlink ref="C166" r:id="rId4" display="PCS 89.xlsx" xr:uid="{00000000-0004-0000-0000-000041000000}"/>
    <hyperlink ref="C161" location="'PCS 31'!A1" display="'PCS 31'!A1" xr:uid="{00000000-0004-0000-0000-000042000000}"/>
    <hyperlink ref="C49" location="'PCS 42'!A1" display="'PCS 42'!A1" xr:uid="{00000000-0004-0000-0000-000043000000}"/>
    <hyperlink ref="C590" location="'PCS 95'!A1" display="'PCS 95'!A1" xr:uid="{00000000-0004-0000-0000-000044000000}"/>
    <hyperlink ref="C621" location="'PCS 121'!A1" display="'PCS 121'!A1" xr:uid="{00000000-0004-0000-0000-000045000000}"/>
    <hyperlink ref="C26" location="'PCS 104'!A1" display="'PCS 104'!A1" xr:uid="{00000000-0004-0000-0000-000046000000}"/>
    <hyperlink ref="C78" location="'PCS 41'!A1" display="'PCS 41'!A1" xr:uid="{00000000-0004-0000-0000-000047000000}"/>
    <hyperlink ref="C85" location="'PCS 114'!A1" display="'PCS 114'!A1" xr:uid="{00000000-0004-0000-0000-000048000000}"/>
    <hyperlink ref="C153" location="'PCS 81'!A1" display="'PCS 81'!A1" xr:uid="{00000000-0004-0000-0000-000049000000}"/>
    <hyperlink ref="C178" location="'PCS 2'!A1" display="'PCS 2'!A1" xr:uid="{00000000-0004-0000-0000-00004A000000}"/>
    <hyperlink ref="C203" location="Sheet1!A1" display="Sheet1!A1" xr:uid="{00000000-0004-0000-0000-00004B000000}"/>
    <hyperlink ref="C232" location="'PCS 119'!A1" display="'PCS 119'!A1" xr:uid="{00000000-0004-0000-0000-00004C000000}"/>
    <hyperlink ref="C426" location="'PCS 118'!A1" display="'PCS 118'!A1" xr:uid="{00000000-0004-0000-0000-00004D000000}"/>
    <hyperlink ref="C554" location="'PCS 59'!A1" display="'PCS 59'!A1" xr:uid="{00000000-0004-0000-0000-00004E000000}"/>
    <hyperlink ref="C576" location="'PCS 92'!A1" display="'PCS 92'!A1" xr:uid="{00000000-0004-0000-0000-00004F000000}"/>
    <hyperlink ref="C579" location="'PCS 93'!A1" display="'PCS 93'!A1" xr:uid="{00000000-0004-0000-0000-000050000000}"/>
    <hyperlink ref="C623" location="'PCS 112'!A1" display="'PCS 112'!A1" xr:uid="{00000000-0004-0000-0000-000051000000}"/>
    <hyperlink ref="C587" location="'PCS 109'!A1" display="'PCS 109'!A1" xr:uid="{00000000-0004-0000-0000-000052000000}"/>
  </hyperlinks>
  <printOptions horizontalCentered="1"/>
  <pageMargins left="0.2" right="0.2" top="0.75" bottom="0.54" header="0.3" footer="0.3"/>
  <pageSetup fitToHeight="0" orientation="landscape" r:id="rId5"/>
  <headerFooter alignWithMargins="0"/>
  <tableParts count="1">
    <tablePart r:id="rId6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E99315-21CD-4DCE-9A69-4818EB64B420}">
  <sheetPr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9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7" hidden="1" customWidth="1"/>
    <col min="14" max="14" width="5.75" customWidth="1"/>
    <col min="15" max="21" width="8.375" customWidth="1"/>
    <col min="23" max="30" width="9" hidden="1" customWidth="1"/>
  </cols>
  <sheetData>
    <row r="1" spans="1:30" ht="27.75" customHeight="1" thickBot="1" x14ac:dyDescent="0.25">
      <c r="A1" s="151" t="s">
        <v>674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2.5" customHeight="1" thickBot="1" x14ac:dyDescent="0.4">
      <c r="D2" s="5" t="s">
        <v>673</v>
      </c>
      <c r="F2" s="6">
        <v>53700</v>
      </c>
      <c r="H2" s="7" t="s">
        <v>462</v>
      </c>
      <c r="W2" s="21">
        <v>1</v>
      </c>
      <c r="X2" s="21">
        <v>5406</v>
      </c>
      <c r="Y2" s="24">
        <v>44881</v>
      </c>
      <c r="Z2" s="21" t="s">
        <v>513</v>
      </c>
      <c r="AA2" s="21" t="s">
        <v>494</v>
      </c>
      <c r="AB2" s="21">
        <v>10.1</v>
      </c>
      <c r="AC2" s="21" t="s">
        <v>498</v>
      </c>
      <c r="AD2" s="21">
        <v>56</v>
      </c>
    </row>
    <row r="3" spans="1:30" ht="15.75" customHeight="1" thickBot="1" x14ac:dyDescent="0.25">
      <c r="W3" s="21">
        <v>2</v>
      </c>
      <c r="X3" s="21">
        <v>5369</v>
      </c>
      <c r="Y3" s="24">
        <v>44595</v>
      </c>
      <c r="Z3" s="21" t="s">
        <v>513</v>
      </c>
      <c r="AA3" s="21" t="s">
        <v>495</v>
      </c>
      <c r="AB3" s="21">
        <v>10</v>
      </c>
      <c r="AC3" s="21" t="s">
        <v>499</v>
      </c>
      <c r="AD3" s="21">
        <v>50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5352</v>
      </c>
      <c r="Y4" s="24">
        <v>44903</v>
      </c>
      <c r="Z4" s="21" t="s">
        <v>513</v>
      </c>
      <c r="AA4" s="21" t="s">
        <v>495</v>
      </c>
      <c r="AB4" s="21">
        <v>10</v>
      </c>
      <c r="AC4" s="21" t="s">
        <v>498</v>
      </c>
      <c r="AD4" s="21">
        <v>57</v>
      </c>
    </row>
    <row r="5" spans="1:30" ht="15.75" customHeight="1" thickBot="1" x14ac:dyDescent="0.25">
      <c r="A5" s="21">
        <v>0</v>
      </c>
      <c r="B5" s="22">
        <v>3.6655493482309126E-3</v>
      </c>
      <c r="C5" s="22">
        <v>5.4502793296089388E-3</v>
      </c>
      <c r="D5" s="41">
        <v>9.1000000000000004E-3</v>
      </c>
      <c r="F5" s="21" t="s">
        <v>471</v>
      </c>
      <c r="G5" s="23">
        <v>30720</v>
      </c>
      <c r="H5" s="21">
        <v>0.99</v>
      </c>
      <c r="J5" s="164" t="s">
        <v>472</v>
      </c>
      <c r="K5" s="165"/>
      <c r="L5" s="165"/>
      <c r="M5" s="165"/>
      <c r="N5" s="166"/>
      <c r="W5" s="21">
        <v>4</v>
      </c>
      <c r="X5" s="21">
        <v>5343</v>
      </c>
      <c r="Y5" s="24">
        <v>44602</v>
      </c>
      <c r="Z5" s="21" t="s">
        <v>513</v>
      </c>
      <c r="AA5" s="21" t="s">
        <v>495</v>
      </c>
      <c r="AB5" s="21">
        <v>9.9</v>
      </c>
      <c r="AC5" s="21" t="s">
        <v>498</v>
      </c>
      <c r="AD5" s="21">
        <v>56</v>
      </c>
    </row>
    <row r="6" spans="1:30" ht="15.75" customHeight="1" thickBot="1" x14ac:dyDescent="0.25">
      <c r="A6" s="21">
        <v>1</v>
      </c>
      <c r="B6" s="22">
        <v>2.8729981378026073E-3</v>
      </c>
      <c r="C6" s="22">
        <v>4.1381750465549353E-3</v>
      </c>
      <c r="D6" s="22">
        <v>7.0000000000000001E-3</v>
      </c>
      <c r="F6" s="21" t="s">
        <v>473</v>
      </c>
      <c r="G6" s="23">
        <v>33155</v>
      </c>
      <c r="H6" s="21">
        <v>1.1000000000000001</v>
      </c>
      <c r="J6" s="113" t="s">
        <v>474</v>
      </c>
      <c r="K6" s="114">
        <f>LARGE((K8,K9),1)</f>
        <v>0.58077132575520807</v>
      </c>
      <c r="L6" s="45"/>
      <c r="M6" s="45"/>
      <c r="N6" s="114" t="s">
        <v>499</v>
      </c>
      <c r="W6" s="21">
        <v>5</v>
      </c>
      <c r="X6" s="21">
        <v>5328</v>
      </c>
      <c r="Y6" s="24">
        <v>44894</v>
      </c>
      <c r="Z6" s="21" t="s">
        <v>513</v>
      </c>
      <c r="AA6" s="21" t="s">
        <v>493</v>
      </c>
      <c r="AB6" s="21">
        <v>9.9</v>
      </c>
      <c r="AC6" s="21" t="s">
        <v>498</v>
      </c>
      <c r="AD6" s="21">
        <v>53</v>
      </c>
    </row>
    <row r="7" spans="1:30" ht="15.75" customHeight="1" thickBot="1" x14ac:dyDescent="0.25">
      <c r="A7" s="21">
        <v>2</v>
      </c>
      <c r="B7" s="22">
        <v>2.1795158286778398E-3</v>
      </c>
      <c r="C7" s="22">
        <v>2.7251396648044694E-3</v>
      </c>
      <c r="D7" s="22">
        <v>4.8999999999999998E-3</v>
      </c>
      <c r="F7" s="21" t="s">
        <v>475</v>
      </c>
      <c r="G7" s="23">
        <v>34519</v>
      </c>
      <c r="H7" s="21">
        <v>1.1100000000000001</v>
      </c>
      <c r="J7" s="12" t="s">
        <v>476</v>
      </c>
      <c r="K7" s="114">
        <f>LARGE((K10,K11),1)</f>
        <v>0.53206675868992337</v>
      </c>
      <c r="L7" s="45"/>
      <c r="M7" s="45"/>
      <c r="N7" s="114" t="s">
        <v>498</v>
      </c>
      <c r="W7" s="21">
        <v>6</v>
      </c>
      <c r="X7" s="21">
        <v>5311</v>
      </c>
      <c r="Y7" s="24">
        <v>44622</v>
      </c>
      <c r="Z7" s="21" t="s">
        <v>513</v>
      </c>
      <c r="AA7" s="21" t="s">
        <v>494</v>
      </c>
      <c r="AB7" s="21">
        <v>9.9</v>
      </c>
      <c r="AC7" s="21" t="s">
        <v>498</v>
      </c>
      <c r="AD7" s="21">
        <v>55</v>
      </c>
    </row>
    <row r="8" spans="1:30" ht="15.75" customHeight="1" thickBot="1" x14ac:dyDescent="0.3">
      <c r="A8" s="21">
        <v>3</v>
      </c>
      <c r="B8" s="22">
        <v>2.6748603351955309E-3</v>
      </c>
      <c r="C8" s="22">
        <v>2.5232774674115457E-3</v>
      </c>
      <c r="D8" s="22">
        <v>5.1999999999999998E-3</v>
      </c>
      <c r="F8" s="21" t="s">
        <v>477</v>
      </c>
      <c r="G8" s="23">
        <v>33914</v>
      </c>
      <c r="H8" s="21">
        <v>1.05</v>
      </c>
      <c r="K8" s="16">
        <f>LARGE(B11:C11,1)/(B11+C11)</f>
        <v>0.58077132575520807</v>
      </c>
      <c r="W8" s="21">
        <v>7</v>
      </c>
      <c r="X8" s="21">
        <v>5302</v>
      </c>
      <c r="Y8" s="24">
        <v>44868</v>
      </c>
      <c r="Z8" s="21" t="s">
        <v>513</v>
      </c>
      <c r="AA8" s="21" t="s">
        <v>495</v>
      </c>
      <c r="AB8" s="21">
        <v>9.9</v>
      </c>
      <c r="AC8" s="21" t="s">
        <v>498</v>
      </c>
      <c r="AD8" s="21">
        <v>55</v>
      </c>
    </row>
    <row r="9" spans="1:30" ht="15.75" customHeight="1" thickBot="1" x14ac:dyDescent="0.3">
      <c r="A9" s="21">
        <v>4</v>
      </c>
      <c r="B9" s="22">
        <v>4.259962756052141E-3</v>
      </c>
      <c r="C9" s="22">
        <v>3.2802607076350093E-3</v>
      </c>
      <c r="D9" s="22">
        <v>7.4999999999999997E-3</v>
      </c>
      <c r="F9" s="21" t="s">
        <v>478</v>
      </c>
      <c r="G9" s="23">
        <v>30328</v>
      </c>
      <c r="H9" s="21">
        <v>0.96</v>
      </c>
      <c r="K9" s="16">
        <f>LARGE(B12:C12,1)/(B12+C12)</f>
        <v>0.53374233128834347</v>
      </c>
      <c r="W9" s="21">
        <v>8</v>
      </c>
      <c r="X9" s="21">
        <v>5287</v>
      </c>
      <c r="Y9" s="24">
        <v>44624</v>
      </c>
      <c r="Z9" s="21" t="s">
        <v>513</v>
      </c>
      <c r="AA9" s="21" t="s">
        <v>496</v>
      </c>
      <c r="AB9" s="21">
        <v>9.8000000000000007</v>
      </c>
      <c r="AC9" s="21" t="s">
        <v>499</v>
      </c>
      <c r="AD9" s="21">
        <v>52</v>
      </c>
    </row>
    <row r="10" spans="1:30" ht="15.75" customHeight="1" thickBot="1" x14ac:dyDescent="0.3">
      <c r="A10" s="21">
        <v>5</v>
      </c>
      <c r="B10" s="22">
        <v>8.2722532588454366E-3</v>
      </c>
      <c r="C10" s="22">
        <v>8.9828677839851028E-3</v>
      </c>
      <c r="D10" s="22">
        <v>1.7299999999999999E-2</v>
      </c>
      <c r="F10" s="21" t="s">
        <v>479</v>
      </c>
      <c r="G10" s="23">
        <v>30813</v>
      </c>
      <c r="H10" s="21">
        <v>0.93</v>
      </c>
      <c r="K10" s="16">
        <f>LARGE(B20:C20,1)/(B20+C20)</f>
        <v>0.50781959439007174</v>
      </c>
      <c r="W10" s="21">
        <v>9</v>
      </c>
      <c r="X10" s="21">
        <v>5255</v>
      </c>
      <c r="Y10" s="24">
        <v>44624</v>
      </c>
      <c r="Z10" s="21" t="s">
        <v>514</v>
      </c>
      <c r="AA10" s="21" t="s">
        <v>496</v>
      </c>
      <c r="AB10" s="21">
        <v>9.8000000000000007</v>
      </c>
      <c r="AC10" s="21" t="s">
        <v>499</v>
      </c>
      <c r="AD10" s="21">
        <v>51</v>
      </c>
    </row>
    <row r="11" spans="1:30" ht="15.75" customHeight="1" thickBot="1" x14ac:dyDescent="0.3">
      <c r="A11" s="21">
        <v>6</v>
      </c>
      <c r="B11" s="22">
        <v>1.7485661080074485E-2</v>
      </c>
      <c r="C11" s="22">
        <v>2.4223463687150837E-2</v>
      </c>
      <c r="D11" s="22">
        <v>4.1700000000000001E-2</v>
      </c>
      <c r="F11" s="21" t="s">
        <v>480</v>
      </c>
      <c r="G11" s="23">
        <v>30384</v>
      </c>
      <c r="H11" s="21">
        <v>0.89</v>
      </c>
      <c r="K11" s="16">
        <f>LARGE(B21:C21,1)/(B21+C21)</f>
        <v>0.53206675868992337</v>
      </c>
      <c r="W11" s="21">
        <v>10</v>
      </c>
      <c r="X11" s="21">
        <v>5246</v>
      </c>
      <c r="Y11" s="24">
        <v>44811</v>
      </c>
      <c r="Z11" s="21" t="s">
        <v>513</v>
      </c>
      <c r="AA11" s="21" t="s">
        <v>494</v>
      </c>
      <c r="AB11" s="21">
        <v>9.8000000000000007</v>
      </c>
      <c r="AC11" s="21" t="s">
        <v>498</v>
      </c>
      <c r="AD11" s="21">
        <v>61</v>
      </c>
    </row>
    <row r="12" spans="1:30" ht="15.75" customHeight="1" thickBot="1" x14ac:dyDescent="0.25">
      <c r="A12" s="21">
        <v>7</v>
      </c>
      <c r="B12" s="22">
        <v>2.6847672253258847E-2</v>
      </c>
      <c r="C12" s="22">
        <v>3.0733519553072627E-2</v>
      </c>
      <c r="D12" s="22">
        <v>5.7599999999999998E-2</v>
      </c>
      <c r="F12" s="21" t="s">
        <v>481</v>
      </c>
      <c r="G12" s="23">
        <v>28567</v>
      </c>
      <c r="H12" s="21">
        <v>0.97</v>
      </c>
      <c r="W12" s="21">
        <v>20</v>
      </c>
      <c r="X12" s="21">
        <v>5173</v>
      </c>
      <c r="Y12" s="24">
        <v>44880</v>
      </c>
      <c r="Z12" s="21" t="s">
        <v>513</v>
      </c>
      <c r="AA12" s="21" t="s">
        <v>493</v>
      </c>
      <c r="AB12" s="21">
        <v>9.6</v>
      </c>
      <c r="AC12" s="21" t="s">
        <v>498</v>
      </c>
      <c r="AD12" s="21">
        <v>57</v>
      </c>
    </row>
    <row r="13" spans="1:30" ht="15.75" customHeight="1" thickBot="1" x14ac:dyDescent="0.25">
      <c r="A13" s="21">
        <v>8</v>
      </c>
      <c r="B13" s="22">
        <v>2.7838361266294229E-2</v>
      </c>
      <c r="C13" s="22">
        <v>2.9421415270018618E-2</v>
      </c>
      <c r="D13" s="22">
        <v>5.7200000000000001E-2</v>
      </c>
      <c r="F13" s="21" t="s">
        <v>482</v>
      </c>
      <c r="G13" s="23">
        <v>29045</v>
      </c>
      <c r="H13" s="21">
        <v>0.9</v>
      </c>
      <c r="W13" s="21">
        <v>25</v>
      </c>
      <c r="X13" s="21">
        <v>5153</v>
      </c>
      <c r="Y13" s="24">
        <v>44620</v>
      </c>
      <c r="Z13" s="21" t="s">
        <v>513</v>
      </c>
      <c r="AA13" s="21" t="s">
        <v>492</v>
      </c>
      <c r="AB13" s="21">
        <v>9.6</v>
      </c>
      <c r="AC13" s="21" t="s">
        <v>498</v>
      </c>
      <c r="AD13" s="21">
        <v>52</v>
      </c>
    </row>
    <row r="14" spans="1:30" ht="15.75" customHeight="1" thickBot="1" x14ac:dyDescent="0.25">
      <c r="A14" s="21">
        <v>9</v>
      </c>
      <c r="B14" s="22">
        <v>2.7838361266294229E-2</v>
      </c>
      <c r="C14" s="22">
        <v>2.6898137802607077E-2</v>
      </c>
      <c r="D14" s="22">
        <v>5.4699999999999999E-2</v>
      </c>
      <c r="F14" s="21" t="s">
        <v>483</v>
      </c>
      <c r="G14" s="23">
        <v>30411</v>
      </c>
      <c r="H14" s="21">
        <v>1.04</v>
      </c>
      <c r="W14" s="21">
        <v>30</v>
      </c>
      <c r="X14" s="21">
        <v>5116</v>
      </c>
      <c r="Y14" s="24">
        <v>44601</v>
      </c>
      <c r="Z14" s="21" t="s">
        <v>513</v>
      </c>
      <c r="AA14" s="21" t="s">
        <v>494</v>
      </c>
      <c r="AB14" s="21">
        <v>9.5</v>
      </c>
      <c r="AC14" s="21" t="s">
        <v>498</v>
      </c>
      <c r="AD14" s="21">
        <v>56</v>
      </c>
    </row>
    <row r="15" spans="1:30" ht="15.75" customHeight="1" thickBot="1" x14ac:dyDescent="0.25">
      <c r="A15" s="21">
        <v>10</v>
      </c>
      <c r="B15" s="22">
        <v>2.9869273743016761E-2</v>
      </c>
      <c r="C15" s="22">
        <v>2.6797206703910614E-2</v>
      </c>
      <c r="D15" s="22">
        <v>5.6599999999999998E-2</v>
      </c>
      <c r="F15" s="21" t="s">
        <v>484</v>
      </c>
      <c r="G15" s="23">
        <v>31349</v>
      </c>
      <c r="H15" s="21">
        <v>1.03</v>
      </c>
      <c r="W15" s="21">
        <v>35</v>
      </c>
      <c r="X15" s="21">
        <v>5091</v>
      </c>
      <c r="Y15" s="24">
        <v>44903</v>
      </c>
      <c r="Z15" s="21" t="s">
        <v>514</v>
      </c>
      <c r="AA15" s="21" t="s">
        <v>495</v>
      </c>
      <c r="AB15" s="21">
        <v>9.5</v>
      </c>
      <c r="AC15" s="21" t="s">
        <v>498</v>
      </c>
      <c r="AD15" s="21">
        <v>55</v>
      </c>
    </row>
    <row r="16" spans="1:30" ht="15.75" customHeight="1" thickBot="1" x14ac:dyDescent="0.25">
      <c r="A16" s="21">
        <v>11</v>
      </c>
      <c r="B16" s="22">
        <v>3.2395530726256984E-2</v>
      </c>
      <c r="C16" s="22">
        <v>2.9068156424581007E-2</v>
      </c>
      <c r="D16" s="22">
        <v>6.1499999999999999E-2</v>
      </c>
      <c r="F16" s="21" t="s">
        <v>485</v>
      </c>
      <c r="G16" s="23">
        <v>32289</v>
      </c>
      <c r="H16" s="21">
        <v>1.03</v>
      </c>
      <c r="W16" s="21">
        <v>40</v>
      </c>
      <c r="X16" s="21">
        <v>5075</v>
      </c>
      <c r="Y16" s="24">
        <v>44895</v>
      </c>
      <c r="Z16" s="21" t="s">
        <v>513</v>
      </c>
      <c r="AA16" s="21" t="s">
        <v>494</v>
      </c>
      <c r="AB16" s="21">
        <v>9.5</v>
      </c>
      <c r="AC16" s="21" t="s">
        <v>498</v>
      </c>
      <c r="AD16" s="21">
        <v>57</v>
      </c>
    </row>
    <row r="17" spans="1:30" ht="15.75" customHeight="1" thickBot="1" x14ac:dyDescent="0.25">
      <c r="A17" s="21">
        <v>12</v>
      </c>
      <c r="B17" s="22">
        <v>3.4030167597765358E-2</v>
      </c>
      <c r="C17" s="22">
        <v>3.280260707635009E-2</v>
      </c>
      <c r="D17" s="22">
        <v>6.6799999999999998E-2</v>
      </c>
      <c r="W17" s="21">
        <v>45</v>
      </c>
      <c r="X17" s="21">
        <v>5068</v>
      </c>
      <c r="Y17" s="24">
        <v>44615</v>
      </c>
      <c r="Z17" s="21" t="s">
        <v>513</v>
      </c>
      <c r="AA17" s="21" t="s">
        <v>494</v>
      </c>
      <c r="AB17" s="21">
        <v>9.4</v>
      </c>
      <c r="AC17" s="21" t="s">
        <v>498</v>
      </c>
      <c r="AD17" s="21">
        <v>55</v>
      </c>
    </row>
    <row r="18" spans="1:30" ht="15.75" customHeight="1" thickBot="1" x14ac:dyDescent="0.25">
      <c r="A18" s="21">
        <v>13</v>
      </c>
      <c r="B18" s="22">
        <v>3.2048789571694596E-2</v>
      </c>
      <c r="C18" s="22">
        <v>3.3710986964618252E-2</v>
      </c>
      <c r="D18" s="22">
        <v>6.5799999999999997E-2</v>
      </c>
      <c r="W18" s="21">
        <v>50</v>
      </c>
      <c r="X18" s="21">
        <v>5052</v>
      </c>
      <c r="Y18" s="24">
        <v>44657</v>
      </c>
      <c r="Z18" s="21" t="s">
        <v>513</v>
      </c>
      <c r="AA18" s="21" t="s">
        <v>494</v>
      </c>
      <c r="AB18" s="21">
        <v>9.4</v>
      </c>
      <c r="AC18" s="21" t="s">
        <v>498</v>
      </c>
      <c r="AD18" s="21">
        <v>55</v>
      </c>
    </row>
    <row r="19" spans="1:30" ht="15.75" customHeight="1" thickBot="1" x14ac:dyDescent="0.25">
      <c r="A19" s="21">
        <v>14</v>
      </c>
      <c r="B19" s="22">
        <v>3.2643202979515833E-2</v>
      </c>
      <c r="C19" s="22">
        <v>3.4518435754189947E-2</v>
      </c>
      <c r="D19" s="22">
        <v>6.7199999999999996E-2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4990</v>
      </c>
      <c r="Y19" s="24">
        <v>44664</v>
      </c>
      <c r="Z19" s="21" t="s">
        <v>513</v>
      </c>
      <c r="AA19" s="21" t="s">
        <v>494</v>
      </c>
      <c r="AB19" s="21">
        <v>9.3000000000000007</v>
      </c>
      <c r="AC19" s="21" t="s">
        <v>498</v>
      </c>
      <c r="AD19" s="21">
        <v>55</v>
      </c>
    </row>
    <row r="20" spans="1:30" ht="15.75" customHeight="1" thickBot="1" x14ac:dyDescent="0.25">
      <c r="A20" s="21">
        <v>15</v>
      </c>
      <c r="B20" s="22">
        <v>3.5615270018621976E-2</v>
      </c>
      <c r="C20" s="22">
        <v>3.4518435754189947E-2</v>
      </c>
      <c r="D20" s="22">
        <v>7.0099999999999996E-2</v>
      </c>
      <c r="F20" s="21" t="s">
        <v>488</v>
      </c>
      <c r="G20" s="23">
        <v>23071</v>
      </c>
      <c r="H20" s="21">
        <v>0.69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4930</v>
      </c>
      <c r="Y20" s="24">
        <v>44901</v>
      </c>
      <c r="Z20" s="21" t="s">
        <v>514</v>
      </c>
      <c r="AA20" s="21" t="s">
        <v>493</v>
      </c>
      <c r="AB20" s="21">
        <v>9.1999999999999993</v>
      </c>
      <c r="AC20" s="21" t="s">
        <v>498</v>
      </c>
      <c r="AD20" s="21">
        <v>55</v>
      </c>
    </row>
    <row r="21" spans="1:30" ht="15.75" customHeight="1" thickBot="1" x14ac:dyDescent="0.25">
      <c r="A21" s="21">
        <v>16</v>
      </c>
      <c r="B21" s="22">
        <v>3.9478957169459962E-2</v>
      </c>
      <c r="C21" s="22">
        <v>3.4720297951582865E-2</v>
      </c>
      <c r="D21" s="22">
        <v>7.4200000000000002E-2</v>
      </c>
      <c r="F21" s="21" t="s">
        <v>492</v>
      </c>
      <c r="G21" s="23">
        <v>31459</v>
      </c>
      <c r="H21" s="21">
        <v>1.04</v>
      </c>
      <c r="J21" s="12">
        <v>5</v>
      </c>
      <c r="K21" s="12">
        <f>X6</f>
        <v>5328</v>
      </c>
      <c r="L21" s="18"/>
      <c r="M21" s="12"/>
      <c r="N21" s="140">
        <f>K21/$F$2</f>
        <v>9.9217877094972068E-2</v>
      </c>
      <c r="W21" s="21">
        <v>125</v>
      </c>
      <c r="X21" s="21">
        <v>4881</v>
      </c>
      <c r="Y21" s="24">
        <v>44844</v>
      </c>
      <c r="Z21" s="21" t="s">
        <v>513</v>
      </c>
      <c r="AA21" s="21" t="s">
        <v>492</v>
      </c>
      <c r="AB21" s="21">
        <v>9.1</v>
      </c>
      <c r="AC21" s="21" t="s">
        <v>498</v>
      </c>
      <c r="AD21" s="21">
        <v>56</v>
      </c>
    </row>
    <row r="22" spans="1:30" ht="15.75" customHeight="1" thickBot="1" x14ac:dyDescent="0.25">
      <c r="A22" s="21">
        <v>17</v>
      </c>
      <c r="B22" s="22">
        <v>4.1361266294227185E-2</v>
      </c>
      <c r="C22" s="22">
        <v>3.4871694599627558E-2</v>
      </c>
      <c r="D22" s="22">
        <v>7.6300000000000007E-2</v>
      </c>
      <c r="F22" s="21" t="s">
        <v>493</v>
      </c>
      <c r="G22" s="23">
        <v>33363</v>
      </c>
      <c r="H22" s="21">
        <v>1.1000000000000001</v>
      </c>
      <c r="J22" s="12">
        <v>10</v>
      </c>
      <c r="K22" s="12">
        <f>X11</f>
        <v>5246</v>
      </c>
      <c r="L22" s="18"/>
      <c r="M22" s="12"/>
      <c r="N22" s="140">
        <f t="shared" ref="N22:N28" si="0">K22/$F$2</f>
        <v>9.7690875232774671E-2</v>
      </c>
      <c r="W22" s="21">
        <v>150</v>
      </c>
      <c r="X22" s="21">
        <v>4824</v>
      </c>
      <c r="Y22" s="24">
        <v>44879</v>
      </c>
      <c r="Z22" s="21" t="s">
        <v>513</v>
      </c>
      <c r="AA22" s="21" t="s">
        <v>492</v>
      </c>
      <c r="AB22" s="21">
        <v>9</v>
      </c>
      <c r="AC22" s="21" t="s">
        <v>498</v>
      </c>
      <c r="AD22" s="21">
        <v>57</v>
      </c>
    </row>
    <row r="23" spans="1:30" ht="15.75" customHeight="1" thickBot="1" x14ac:dyDescent="0.25">
      <c r="A23" s="21">
        <v>18</v>
      </c>
      <c r="B23" s="22">
        <v>3.0513221601489757E-2</v>
      </c>
      <c r="C23" s="22">
        <v>2.8916759776536311E-2</v>
      </c>
      <c r="D23" s="22">
        <v>5.9400000000000001E-2</v>
      </c>
      <c r="F23" s="21" t="s">
        <v>494</v>
      </c>
      <c r="G23" s="23">
        <v>33757</v>
      </c>
      <c r="H23" s="21">
        <v>1.1000000000000001</v>
      </c>
      <c r="J23" s="12">
        <v>20</v>
      </c>
      <c r="K23" s="12">
        <f>X12</f>
        <v>5173</v>
      </c>
      <c r="L23" s="18"/>
      <c r="M23" s="12"/>
      <c r="N23" s="140">
        <f t="shared" si="0"/>
        <v>9.6331471135940414E-2</v>
      </c>
      <c r="W23" s="21">
        <v>175</v>
      </c>
      <c r="X23" s="21">
        <v>4784</v>
      </c>
      <c r="Y23" s="24">
        <v>44655</v>
      </c>
      <c r="Z23" s="21" t="s">
        <v>514</v>
      </c>
      <c r="AA23" s="21" t="s">
        <v>492</v>
      </c>
      <c r="AB23" s="21">
        <v>8.9</v>
      </c>
      <c r="AC23" s="21" t="s">
        <v>498</v>
      </c>
      <c r="AD23" s="21">
        <v>54</v>
      </c>
    </row>
    <row r="24" spans="1:30" ht="15.75" customHeight="1" thickBot="1" x14ac:dyDescent="0.25">
      <c r="A24" s="21">
        <v>19</v>
      </c>
      <c r="B24" s="22">
        <v>2.1547486033519553E-2</v>
      </c>
      <c r="C24" s="22">
        <v>2.3264618249534449E-2</v>
      </c>
      <c r="D24" s="22">
        <v>4.48E-2</v>
      </c>
      <c r="F24" s="21" t="s">
        <v>495</v>
      </c>
      <c r="G24" s="23">
        <v>33402</v>
      </c>
      <c r="H24" s="21">
        <v>1.1000000000000001</v>
      </c>
      <c r="J24" s="12">
        <v>30</v>
      </c>
      <c r="K24" s="12">
        <f>X14</f>
        <v>5116</v>
      </c>
      <c r="L24" s="18"/>
      <c r="M24" s="12"/>
      <c r="N24" s="140">
        <f t="shared" si="0"/>
        <v>9.5270018621973929E-2</v>
      </c>
      <c r="W24" s="21">
        <v>200</v>
      </c>
      <c r="X24" s="21">
        <v>4735</v>
      </c>
      <c r="Y24" s="24">
        <v>44887</v>
      </c>
      <c r="Z24" s="21" t="s">
        <v>514</v>
      </c>
      <c r="AA24" s="21" t="s">
        <v>493</v>
      </c>
      <c r="AB24" s="21">
        <v>8.8000000000000007</v>
      </c>
      <c r="AC24" s="21" t="s">
        <v>498</v>
      </c>
      <c r="AD24" s="21">
        <v>56</v>
      </c>
    </row>
    <row r="25" spans="1:30" ht="15.75" customHeight="1" thickBot="1" x14ac:dyDescent="0.25">
      <c r="A25" s="21">
        <v>20</v>
      </c>
      <c r="B25" s="22">
        <v>1.6445437616387337E-2</v>
      </c>
      <c r="C25" s="22">
        <v>1.9732029795158288E-2</v>
      </c>
      <c r="D25" s="22">
        <v>3.61E-2</v>
      </c>
      <c r="F25" s="21" t="s">
        <v>496</v>
      </c>
      <c r="G25" s="23">
        <v>34853</v>
      </c>
      <c r="H25" s="21">
        <v>1.1299999999999999</v>
      </c>
      <c r="J25" s="12">
        <v>50</v>
      </c>
      <c r="K25" s="12">
        <f>X18</f>
        <v>5052</v>
      </c>
      <c r="L25" s="18"/>
      <c r="M25" s="12"/>
      <c r="N25" s="140">
        <f t="shared" si="0"/>
        <v>9.4078212290502797E-2</v>
      </c>
      <c r="W25" s="21"/>
      <c r="X25" s="21"/>
      <c r="Y25" s="24"/>
      <c r="Z25" s="21"/>
      <c r="AA25" s="21"/>
      <c r="AB25" s="21"/>
      <c r="AC25" s="21"/>
      <c r="AD25" s="21"/>
    </row>
    <row r="26" spans="1:30" ht="15.75" customHeight="1" thickBot="1" x14ac:dyDescent="0.25">
      <c r="A26" s="21">
        <v>21</v>
      </c>
      <c r="B26" s="22">
        <v>1.1491992551210429E-2</v>
      </c>
      <c r="C26" s="22">
        <v>1.4937802607076351E-2</v>
      </c>
      <c r="D26" s="22">
        <v>2.6499999999999999E-2</v>
      </c>
      <c r="F26" s="21" t="s">
        <v>497</v>
      </c>
      <c r="G26" s="23">
        <v>28944</v>
      </c>
      <c r="H26" s="21">
        <v>0.85</v>
      </c>
      <c r="J26" s="12">
        <v>100</v>
      </c>
      <c r="K26" s="12">
        <f>X20</f>
        <v>4930</v>
      </c>
      <c r="L26" s="18"/>
      <c r="M26" s="12"/>
      <c r="N26" s="140">
        <f t="shared" si="0"/>
        <v>9.1806331471135941E-2</v>
      </c>
    </row>
    <row r="27" spans="1:30" ht="15.75" customHeight="1" thickBot="1" x14ac:dyDescent="0.25">
      <c r="A27" s="21">
        <v>22</v>
      </c>
      <c r="B27" s="22">
        <v>8.3713221601489744E-3</v>
      </c>
      <c r="C27" s="22">
        <v>1.0900558659217878E-2</v>
      </c>
      <c r="D27" s="22">
        <v>1.9300000000000001E-2</v>
      </c>
      <c r="J27" s="12">
        <v>150</v>
      </c>
      <c r="K27" s="12">
        <f>X22</f>
        <v>4824</v>
      </c>
      <c r="L27" s="18"/>
      <c r="M27" s="12"/>
      <c r="N27" s="140">
        <f t="shared" si="0"/>
        <v>8.9832402234636871E-2</v>
      </c>
    </row>
    <row r="28" spans="1:30" ht="15.75" customHeight="1" thickBot="1" x14ac:dyDescent="0.25">
      <c r="A28" s="21">
        <v>23</v>
      </c>
      <c r="B28" s="22">
        <v>5.5478584729981382E-3</v>
      </c>
      <c r="C28" s="22">
        <v>7.6202979515828688E-3</v>
      </c>
      <c r="D28" s="22">
        <v>1.32E-2</v>
      </c>
      <c r="J28" s="12">
        <v>200</v>
      </c>
      <c r="K28" s="12">
        <f>X24</f>
        <v>4735</v>
      </c>
      <c r="L28" s="18"/>
      <c r="M28" s="12"/>
      <c r="N28" s="140">
        <f t="shared" si="0"/>
        <v>8.8175046554934827E-2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9">
    <pageSetUpPr fitToPage="1"/>
  </sheetPr>
  <dimension ref="A1:AD50"/>
  <sheetViews>
    <sheetView zoomScaleNormal="100" zoomScaleSheetLayoutView="100" workbookViewId="0">
      <selection activeCell="K32" sqref="K32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125" hidden="1" customWidth="1"/>
  </cols>
  <sheetData>
    <row r="1" spans="1:30" ht="24" thickBot="1" x14ac:dyDescent="0.3">
      <c r="A1" s="211" t="s">
        <v>528</v>
      </c>
      <c r="B1" s="211"/>
      <c r="C1" s="211"/>
      <c r="D1" s="211"/>
      <c r="E1" s="211"/>
      <c r="F1" s="211"/>
      <c r="G1" s="211"/>
      <c r="H1" s="211"/>
      <c r="I1" s="211"/>
      <c r="J1" s="211"/>
      <c r="K1" s="211"/>
      <c r="L1" s="211"/>
      <c r="M1" s="211"/>
      <c r="N1" s="211"/>
      <c r="O1" s="211"/>
      <c r="P1" s="211"/>
      <c r="Q1" s="211"/>
      <c r="R1" s="211"/>
      <c r="S1" s="211"/>
      <c r="T1" s="211"/>
      <c r="U1" s="211"/>
      <c r="V1" s="116"/>
      <c r="W1" s="117" t="s">
        <v>489</v>
      </c>
      <c r="X1" s="117" t="s">
        <v>490</v>
      </c>
      <c r="Y1" s="117" t="s">
        <v>491</v>
      </c>
      <c r="Z1" s="117" t="s">
        <v>508</v>
      </c>
      <c r="AA1" s="117" t="s">
        <v>509</v>
      </c>
      <c r="AB1" s="117" t="s">
        <v>510</v>
      </c>
      <c r="AC1" s="117" t="s">
        <v>511</v>
      </c>
      <c r="AD1" s="117" t="s">
        <v>512</v>
      </c>
    </row>
    <row r="2" spans="1:30" ht="21.75" thickBot="1" x14ac:dyDescent="0.4">
      <c r="A2" s="212"/>
      <c r="B2" s="116"/>
      <c r="C2" s="116"/>
      <c r="D2" s="125" t="s">
        <v>673</v>
      </c>
      <c r="E2" s="116"/>
      <c r="F2" s="126">
        <v>13800</v>
      </c>
      <c r="G2" s="116"/>
      <c r="H2" s="127" t="s">
        <v>462</v>
      </c>
      <c r="I2" s="116"/>
      <c r="J2" s="116"/>
      <c r="K2" s="116"/>
      <c r="L2" s="116"/>
      <c r="M2" s="116"/>
      <c r="N2" s="116"/>
      <c r="O2" s="116"/>
      <c r="P2" s="116"/>
      <c r="Q2" s="116"/>
      <c r="R2" s="116"/>
      <c r="S2" s="116"/>
      <c r="T2" s="116"/>
      <c r="U2" s="212"/>
      <c r="V2" s="116"/>
      <c r="W2" s="121">
        <v>1</v>
      </c>
      <c r="X2" s="121">
        <v>1511</v>
      </c>
      <c r="Y2" s="124">
        <v>44587</v>
      </c>
      <c r="Z2" s="121" t="s">
        <v>513</v>
      </c>
      <c r="AA2" s="121" t="s">
        <v>494</v>
      </c>
      <c r="AB2" s="121">
        <v>10.9</v>
      </c>
      <c r="AC2" s="121" t="s">
        <v>464</v>
      </c>
      <c r="AD2" s="121">
        <v>50</v>
      </c>
    </row>
    <row r="3" spans="1:30" ht="15.75" customHeight="1" thickBot="1" x14ac:dyDescent="0.3">
      <c r="A3" s="212"/>
      <c r="B3" s="116"/>
      <c r="C3" s="116"/>
      <c r="D3" s="116"/>
      <c r="E3" s="116"/>
      <c r="F3" s="116"/>
      <c r="G3" s="116"/>
      <c r="H3" s="116"/>
      <c r="I3" s="116"/>
      <c r="J3" s="116"/>
      <c r="K3" s="116"/>
      <c r="L3" s="116"/>
      <c r="M3" s="116"/>
      <c r="N3" s="116"/>
      <c r="O3" s="116"/>
      <c r="P3" s="116"/>
      <c r="Q3" s="116"/>
      <c r="R3" s="116"/>
      <c r="S3" s="116"/>
      <c r="T3" s="116"/>
      <c r="U3" s="212"/>
      <c r="V3" s="116"/>
      <c r="W3" s="121">
        <v>2</v>
      </c>
      <c r="X3" s="121">
        <v>1393</v>
      </c>
      <c r="Y3" s="124">
        <v>44895</v>
      </c>
      <c r="Z3" s="121" t="s">
        <v>513</v>
      </c>
      <c r="AA3" s="121" t="s">
        <v>494</v>
      </c>
      <c r="AB3" s="121">
        <v>10.1</v>
      </c>
      <c r="AC3" s="121" t="s">
        <v>465</v>
      </c>
      <c r="AD3" s="121">
        <v>54</v>
      </c>
    </row>
    <row r="4" spans="1:30" ht="18.75" customHeight="1" thickBot="1" x14ac:dyDescent="0.3">
      <c r="A4" s="215" t="s">
        <v>463</v>
      </c>
      <c r="B4" s="216" t="s">
        <v>464</v>
      </c>
      <c r="C4" s="216" t="s">
        <v>465</v>
      </c>
      <c r="D4" s="139" t="s">
        <v>466</v>
      </c>
      <c r="E4" s="116"/>
      <c r="F4" s="117" t="s">
        <v>467</v>
      </c>
      <c r="G4" s="117" t="s">
        <v>468</v>
      </c>
      <c r="H4" s="117" t="s">
        <v>469</v>
      </c>
      <c r="I4" s="116"/>
      <c r="J4" s="180" t="s">
        <v>470</v>
      </c>
      <c r="K4" s="181"/>
      <c r="L4" s="181"/>
      <c r="M4" s="181"/>
      <c r="N4" s="182"/>
      <c r="O4" s="116"/>
      <c r="P4" s="116"/>
      <c r="Q4" s="116"/>
      <c r="R4" s="116"/>
      <c r="S4" s="116"/>
      <c r="T4" s="116"/>
      <c r="U4" s="212"/>
      <c r="V4" s="116"/>
      <c r="W4" s="121">
        <v>3</v>
      </c>
      <c r="X4" s="121">
        <v>1385</v>
      </c>
      <c r="Y4" s="124">
        <v>44853</v>
      </c>
      <c r="Z4" s="121" t="s">
        <v>513</v>
      </c>
      <c r="AA4" s="121" t="s">
        <v>494</v>
      </c>
      <c r="AB4" s="121">
        <v>10</v>
      </c>
      <c r="AC4" s="121" t="s">
        <v>464</v>
      </c>
      <c r="AD4" s="121">
        <v>50</v>
      </c>
    </row>
    <row r="5" spans="1:30" ht="15.75" customHeight="1" thickBot="1" x14ac:dyDescent="0.3">
      <c r="A5" s="217">
        <v>0</v>
      </c>
      <c r="B5" s="123">
        <v>2.020289855072464E-3</v>
      </c>
      <c r="C5" s="123">
        <v>2.9420289855072459E-3</v>
      </c>
      <c r="D5" s="218">
        <v>5.0000000000000001E-3</v>
      </c>
      <c r="E5" s="116"/>
      <c r="F5" s="121" t="s">
        <v>471</v>
      </c>
      <c r="G5" s="122">
        <v>14121</v>
      </c>
      <c r="H5" s="121">
        <v>1.02</v>
      </c>
      <c r="I5" s="116"/>
      <c r="J5" s="183" t="s">
        <v>472</v>
      </c>
      <c r="K5" s="184"/>
      <c r="L5" s="184"/>
      <c r="M5" s="184"/>
      <c r="N5" s="185"/>
      <c r="O5" s="116"/>
      <c r="P5" s="116"/>
      <c r="Q5" s="116"/>
      <c r="R5" s="116"/>
      <c r="S5" s="116"/>
      <c r="T5" s="116"/>
      <c r="U5" s="212"/>
      <c r="V5" s="116"/>
      <c r="W5" s="121">
        <v>4</v>
      </c>
      <c r="X5" s="121">
        <v>1368</v>
      </c>
      <c r="Y5" s="124">
        <v>44623</v>
      </c>
      <c r="Z5" s="121" t="s">
        <v>513</v>
      </c>
      <c r="AA5" s="121" t="s">
        <v>495</v>
      </c>
      <c r="AB5" s="121">
        <v>9.9</v>
      </c>
      <c r="AC5" s="121" t="s">
        <v>464</v>
      </c>
      <c r="AD5" s="121">
        <v>53</v>
      </c>
    </row>
    <row r="6" spans="1:30" ht="15.75" customHeight="1" thickBot="1" x14ac:dyDescent="0.3">
      <c r="A6" s="217">
        <v>1</v>
      </c>
      <c r="B6" s="123">
        <v>1.281159420289855E-3</v>
      </c>
      <c r="C6" s="123">
        <v>1.8768115942028986E-3</v>
      </c>
      <c r="D6" s="219">
        <v>3.2000000000000002E-3</v>
      </c>
      <c r="E6" s="116"/>
      <c r="F6" s="121" t="s">
        <v>473</v>
      </c>
      <c r="G6" s="122">
        <v>14936</v>
      </c>
      <c r="H6" s="121">
        <v>1.08</v>
      </c>
      <c r="I6" s="116"/>
      <c r="J6" s="133" t="s">
        <v>474</v>
      </c>
      <c r="K6" s="134">
        <v>0.60572115688880457</v>
      </c>
      <c r="L6" s="135"/>
      <c r="M6" s="135"/>
      <c r="N6" s="134" t="s">
        <v>464</v>
      </c>
      <c r="O6" s="116"/>
      <c r="P6" s="116"/>
      <c r="Q6" s="116"/>
      <c r="R6" s="116"/>
      <c r="S6" s="116"/>
      <c r="T6" s="116"/>
      <c r="U6" s="212"/>
      <c r="V6" s="116"/>
      <c r="W6" s="121">
        <v>5</v>
      </c>
      <c r="X6" s="121">
        <v>1368</v>
      </c>
      <c r="Y6" s="124">
        <v>44827</v>
      </c>
      <c r="Z6" s="121" t="s">
        <v>513</v>
      </c>
      <c r="AA6" s="121" t="s">
        <v>496</v>
      </c>
      <c r="AB6" s="121">
        <v>9.9</v>
      </c>
      <c r="AC6" s="121" t="s">
        <v>465</v>
      </c>
      <c r="AD6" s="121">
        <v>52</v>
      </c>
    </row>
    <row r="7" spans="1:30" ht="15.75" customHeight="1" thickBot="1" x14ac:dyDescent="0.3">
      <c r="A7" s="217">
        <v>2</v>
      </c>
      <c r="B7" s="123">
        <v>1.0347826086956522E-3</v>
      </c>
      <c r="C7" s="123">
        <v>1.3188405797101448E-3</v>
      </c>
      <c r="D7" s="219">
        <v>2.3999999999999998E-3</v>
      </c>
      <c r="E7" s="116"/>
      <c r="F7" s="121" t="s">
        <v>475</v>
      </c>
      <c r="G7" s="122">
        <v>14496</v>
      </c>
      <c r="H7" s="121">
        <v>1.04</v>
      </c>
      <c r="I7" s="116"/>
      <c r="J7" s="119" t="s">
        <v>476</v>
      </c>
      <c r="K7" s="134">
        <v>0.54099932100491277</v>
      </c>
      <c r="L7" s="135"/>
      <c r="M7" s="135"/>
      <c r="N7" s="134" t="s">
        <v>465</v>
      </c>
      <c r="O7" s="116"/>
      <c r="P7" s="116"/>
      <c r="Q7" s="116"/>
      <c r="R7" s="116"/>
      <c r="S7" s="116"/>
      <c r="T7" s="116"/>
      <c r="U7" s="212"/>
      <c r="V7" s="116"/>
      <c r="W7" s="121">
        <v>6</v>
      </c>
      <c r="X7" s="121">
        <v>1360</v>
      </c>
      <c r="Y7" s="124">
        <v>44881</v>
      </c>
      <c r="Z7" s="121" t="s">
        <v>521</v>
      </c>
      <c r="AA7" s="121" t="s">
        <v>494</v>
      </c>
      <c r="AB7" s="121">
        <v>9.9</v>
      </c>
      <c r="AC7" s="121" t="s">
        <v>465</v>
      </c>
      <c r="AD7" s="121">
        <v>51</v>
      </c>
    </row>
    <row r="8" spans="1:30" ht="15.75" customHeight="1" thickBot="1" x14ac:dyDescent="0.3">
      <c r="A8" s="217">
        <v>3</v>
      </c>
      <c r="B8" s="123">
        <v>1.5768115942028987E-3</v>
      </c>
      <c r="C8" s="123">
        <v>1.1666666666666668E-3</v>
      </c>
      <c r="D8" s="219">
        <v>2.8E-3</v>
      </c>
      <c r="E8" s="116"/>
      <c r="F8" s="121" t="s">
        <v>477</v>
      </c>
      <c r="G8" s="122">
        <v>14538</v>
      </c>
      <c r="H8" s="121">
        <v>1.05</v>
      </c>
      <c r="I8" s="116"/>
      <c r="J8" s="116"/>
      <c r="K8" s="128">
        <v>0.60572115688880457</v>
      </c>
      <c r="L8" s="116"/>
      <c r="M8" s="116"/>
      <c r="N8" s="116"/>
      <c r="O8" s="116"/>
      <c r="P8" s="116"/>
      <c r="Q8" s="116"/>
      <c r="R8" s="116"/>
      <c r="S8" s="116"/>
      <c r="T8" s="116"/>
      <c r="U8" s="212"/>
      <c r="V8" s="116"/>
      <c r="W8" s="121">
        <v>7</v>
      </c>
      <c r="X8" s="121">
        <v>1355</v>
      </c>
      <c r="Y8" s="124">
        <v>44575</v>
      </c>
      <c r="Z8" s="121" t="s">
        <v>515</v>
      </c>
      <c r="AA8" s="121" t="s">
        <v>496</v>
      </c>
      <c r="AB8" s="121">
        <v>9.8000000000000007</v>
      </c>
      <c r="AC8" s="121" t="s">
        <v>465</v>
      </c>
      <c r="AD8" s="121">
        <v>58</v>
      </c>
    </row>
    <row r="9" spans="1:30" ht="15.75" customHeight="1" thickBot="1" x14ac:dyDescent="0.3">
      <c r="A9" s="217">
        <v>4</v>
      </c>
      <c r="B9" s="123">
        <v>3.8434782608695651E-3</v>
      </c>
      <c r="C9" s="123">
        <v>2.4855072463768114E-3</v>
      </c>
      <c r="D9" s="219">
        <v>6.3E-3</v>
      </c>
      <c r="E9" s="116"/>
      <c r="F9" s="121" t="s">
        <v>478</v>
      </c>
      <c r="G9" s="122">
        <v>14168</v>
      </c>
      <c r="H9" s="121">
        <v>1.02</v>
      </c>
      <c r="I9" s="116"/>
      <c r="J9" s="116"/>
      <c r="K9" s="128">
        <v>0.5501830090541322</v>
      </c>
      <c r="L9" s="116"/>
      <c r="M9" s="116"/>
      <c r="N9" s="116"/>
      <c r="O9" s="116"/>
      <c r="P9" s="116"/>
      <c r="Q9" s="116"/>
      <c r="R9" s="116"/>
      <c r="S9" s="116"/>
      <c r="T9" s="116"/>
      <c r="U9" s="212"/>
      <c r="V9" s="116"/>
      <c r="W9" s="121">
        <v>8</v>
      </c>
      <c r="X9" s="121">
        <v>1353</v>
      </c>
      <c r="Y9" s="124">
        <v>44624</v>
      </c>
      <c r="Z9" s="121" t="s">
        <v>513</v>
      </c>
      <c r="AA9" s="121" t="s">
        <v>496</v>
      </c>
      <c r="AB9" s="121">
        <v>9.8000000000000007</v>
      </c>
      <c r="AC9" s="121" t="s">
        <v>464</v>
      </c>
      <c r="AD9" s="121">
        <v>52</v>
      </c>
    </row>
    <row r="10" spans="1:30" ht="15.75" customHeight="1" thickBot="1" x14ac:dyDescent="0.3">
      <c r="A10" s="217">
        <v>5</v>
      </c>
      <c r="B10" s="123">
        <v>9.8550724637681154E-3</v>
      </c>
      <c r="C10" s="123">
        <v>5.8333333333333336E-3</v>
      </c>
      <c r="D10" s="219">
        <v>1.5699999999999999E-2</v>
      </c>
      <c r="E10" s="116"/>
      <c r="F10" s="121" t="s">
        <v>479</v>
      </c>
      <c r="G10" s="122">
        <v>12144</v>
      </c>
      <c r="H10" s="121">
        <v>0.87</v>
      </c>
      <c r="I10" s="116"/>
      <c r="J10" s="116"/>
      <c r="K10" s="128">
        <v>0.54099932100491277</v>
      </c>
      <c r="L10" s="116"/>
      <c r="M10" s="116"/>
      <c r="N10" s="116"/>
      <c r="O10" s="116"/>
      <c r="P10" s="116"/>
      <c r="Q10" s="116"/>
      <c r="R10" s="116"/>
      <c r="S10" s="116"/>
      <c r="T10" s="116"/>
      <c r="U10" s="212"/>
      <c r="V10" s="116"/>
      <c r="W10" s="121">
        <v>9</v>
      </c>
      <c r="X10" s="121">
        <v>1351</v>
      </c>
      <c r="Y10" s="124">
        <v>44596</v>
      </c>
      <c r="Z10" s="121" t="s">
        <v>513</v>
      </c>
      <c r="AA10" s="121" t="s">
        <v>496</v>
      </c>
      <c r="AB10" s="121">
        <v>9.8000000000000007</v>
      </c>
      <c r="AC10" s="121" t="s">
        <v>465</v>
      </c>
      <c r="AD10" s="121">
        <v>54</v>
      </c>
    </row>
    <row r="11" spans="1:30" ht="15.75" customHeight="1" thickBot="1" x14ac:dyDescent="0.3">
      <c r="A11" s="217">
        <v>6</v>
      </c>
      <c r="B11" s="123">
        <v>2.7742028985507247E-2</v>
      </c>
      <c r="C11" s="123">
        <v>1.8057971014492753E-2</v>
      </c>
      <c r="D11" s="219">
        <v>4.58E-2</v>
      </c>
      <c r="E11" s="116"/>
      <c r="F11" s="121" t="s">
        <v>480</v>
      </c>
      <c r="G11" s="122">
        <v>12197</v>
      </c>
      <c r="H11" s="121">
        <v>0.88</v>
      </c>
      <c r="I11" s="116"/>
      <c r="J11" s="116"/>
      <c r="K11" s="128">
        <v>0.52905339387321104</v>
      </c>
      <c r="L11" s="116"/>
      <c r="M11" s="116"/>
      <c r="N11" s="116"/>
      <c r="O11" s="116"/>
      <c r="P11" s="116"/>
      <c r="Q11" s="116"/>
      <c r="R11" s="116"/>
      <c r="S11" s="116"/>
      <c r="T11" s="116"/>
      <c r="U11" s="212"/>
      <c r="V11" s="116"/>
      <c r="W11" s="121">
        <v>10</v>
      </c>
      <c r="X11" s="121">
        <v>1347</v>
      </c>
      <c r="Y11" s="124">
        <v>44589</v>
      </c>
      <c r="Z11" s="121" t="s">
        <v>513</v>
      </c>
      <c r="AA11" s="121" t="s">
        <v>496</v>
      </c>
      <c r="AB11" s="121">
        <v>9.8000000000000007</v>
      </c>
      <c r="AC11" s="121" t="s">
        <v>464</v>
      </c>
      <c r="AD11" s="121">
        <v>52</v>
      </c>
    </row>
    <row r="12" spans="1:30" ht="15.75" customHeight="1" thickBot="1" x14ac:dyDescent="0.3">
      <c r="A12" s="217">
        <v>7</v>
      </c>
      <c r="B12" s="123">
        <v>2.897391304347826E-2</v>
      </c>
      <c r="C12" s="123">
        <v>2.3688405797101447E-2</v>
      </c>
      <c r="D12" s="219">
        <v>5.2699999999999997E-2</v>
      </c>
      <c r="E12" s="116"/>
      <c r="F12" s="121" t="s">
        <v>481</v>
      </c>
      <c r="G12" s="122">
        <v>13947</v>
      </c>
      <c r="H12" s="121">
        <v>1</v>
      </c>
      <c r="I12" s="116"/>
      <c r="J12" s="116"/>
      <c r="K12" s="116"/>
      <c r="L12" s="116"/>
      <c r="M12" s="116"/>
      <c r="N12" s="116"/>
      <c r="O12" s="116"/>
      <c r="P12" s="116"/>
      <c r="Q12" s="116"/>
      <c r="R12" s="116"/>
      <c r="S12" s="116"/>
      <c r="T12" s="116"/>
      <c r="U12" s="212"/>
      <c r="V12" s="116"/>
      <c r="W12" s="121">
        <v>20</v>
      </c>
      <c r="X12" s="121">
        <v>1322</v>
      </c>
      <c r="Y12" s="124">
        <v>44827</v>
      </c>
      <c r="Z12" s="121" t="s">
        <v>514</v>
      </c>
      <c r="AA12" s="121" t="s">
        <v>496</v>
      </c>
      <c r="AB12" s="121">
        <v>9.6</v>
      </c>
      <c r="AC12" s="121" t="s">
        <v>464</v>
      </c>
      <c r="AD12" s="121">
        <v>50</v>
      </c>
    </row>
    <row r="13" spans="1:30" ht="15.75" customHeight="1" thickBot="1" x14ac:dyDescent="0.3">
      <c r="A13" s="217">
        <v>8</v>
      </c>
      <c r="B13" s="123">
        <v>3.4394202898550726E-2</v>
      </c>
      <c r="C13" s="123">
        <v>2.6833333333333334E-2</v>
      </c>
      <c r="D13" s="219">
        <v>6.1199999999999997E-2</v>
      </c>
      <c r="E13" s="116"/>
      <c r="F13" s="121" t="s">
        <v>482</v>
      </c>
      <c r="G13" s="122">
        <v>13643</v>
      </c>
      <c r="H13" s="121">
        <v>0.98</v>
      </c>
      <c r="I13" s="116"/>
      <c r="J13" s="116"/>
      <c r="K13" s="116"/>
      <c r="L13" s="116"/>
      <c r="M13" s="116"/>
      <c r="N13" s="116"/>
      <c r="O13" s="116"/>
      <c r="P13" s="116"/>
      <c r="Q13" s="116"/>
      <c r="R13" s="116"/>
      <c r="S13" s="116"/>
      <c r="T13" s="116"/>
      <c r="U13" s="212"/>
      <c r="V13" s="116"/>
      <c r="W13" s="121">
        <v>25</v>
      </c>
      <c r="X13" s="121">
        <v>1313</v>
      </c>
      <c r="Y13" s="124">
        <v>44620</v>
      </c>
      <c r="Z13" s="121" t="s">
        <v>513</v>
      </c>
      <c r="AA13" s="121" t="s">
        <v>492</v>
      </c>
      <c r="AB13" s="121">
        <v>9.5</v>
      </c>
      <c r="AC13" s="121" t="s">
        <v>464</v>
      </c>
      <c r="AD13" s="121">
        <v>52</v>
      </c>
    </row>
    <row r="14" spans="1:30" ht="15.75" customHeight="1" thickBot="1" x14ac:dyDescent="0.3">
      <c r="A14" s="217">
        <v>9</v>
      </c>
      <c r="B14" s="123">
        <v>3.0895652173913043E-2</v>
      </c>
      <c r="C14" s="123">
        <v>2.6630434782608695E-2</v>
      </c>
      <c r="D14" s="219">
        <v>5.7599999999999998E-2</v>
      </c>
      <c r="E14" s="116"/>
      <c r="F14" s="121" t="s">
        <v>483</v>
      </c>
      <c r="G14" s="122">
        <v>14176</v>
      </c>
      <c r="H14" s="121">
        <v>1.02</v>
      </c>
      <c r="I14" s="116"/>
      <c r="J14" s="116"/>
      <c r="K14" s="116"/>
      <c r="L14" s="116"/>
      <c r="M14" s="116"/>
      <c r="N14" s="212"/>
      <c r="O14" s="116"/>
      <c r="P14" s="116"/>
      <c r="Q14" s="116"/>
      <c r="R14" s="116"/>
      <c r="S14" s="116"/>
      <c r="T14" s="116"/>
      <c r="U14" s="212"/>
      <c r="V14" s="116"/>
      <c r="W14" s="121">
        <v>30</v>
      </c>
      <c r="X14" s="121">
        <v>1305</v>
      </c>
      <c r="Y14" s="124">
        <v>44603</v>
      </c>
      <c r="Z14" s="121" t="s">
        <v>514</v>
      </c>
      <c r="AA14" s="121" t="s">
        <v>496</v>
      </c>
      <c r="AB14" s="121">
        <v>9.5</v>
      </c>
      <c r="AC14" s="121" t="s">
        <v>465</v>
      </c>
      <c r="AD14" s="121">
        <v>51</v>
      </c>
    </row>
    <row r="15" spans="1:30" ht="15.75" customHeight="1" thickBot="1" x14ac:dyDescent="0.3">
      <c r="A15" s="217">
        <v>10</v>
      </c>
      <c r="B15" s="123">
        <v>3.0747826086956521E-2</v>
      </c>
      <c r="C15" s="123">
        <v>2.7746376811594201E-2</v>
      </c>
      <c r="D15" s="219">
        <v>5.8500000000000003E-2</v>
      </c>
      <c r="E15" s="116"/>
      <c r="F15" s="121" t="s">
        <v>484</v>
      </c>
      <c r="G15" s="122">
        <v>14124</v>
      </c>
      <c r="H15" s="121">
        <v>1.02</v>
      </c>
      <c r="I15" s="116"/>
      <c r="J15" s="116"/>
      <c r="K15" s="116"/>
      <c r="L15" s="116"/>
      <c r="M15" s="116"/>
      <c r="N15" s="116"/>
      <c r="O15" s="116"/>
      <c r="P15" s="116"/>
      <c r="Q15" s="116"/>
      <c r="R15" s="116"/>
      <c r="S15" s="116"/>
      <c r="T15" s="116"/>
      <c r="U15" s="212"/>
      <c r="V15" s="116"/>
      <c r="W15" s="121">
        <v>35</v>
      </c>
      <c r="X15" s="121">
        <v>1300</v>
      </c>
      <c r="Y15" s="124">
        <v>44834</v>
      </c>
      <c r="Z15" s="121" t="s">
        <v>520</v>
      </c>
      <c r="AA15" s="121" t="s">
        <v>496</v>
      </c>
      <c r="AB15" s="121">
        <v>9.4</v>
      </c>
      <c r="AC15" s="121" t="s">
        <v>465</v>
      </c>
      <c r="AD15" s="121">
        <v>55</v>
      </c>
    </row>
    <row r="16" spans="1:30" ht="15.75" customHeight="1" thickBot="1" x14ac:dyDescent="0.3">
      <c r="A16" s="217">
        <v>11</v>
      </c>
      <c r="B16" s="123">
        <v>3.1536231884057971E-2</v>
      </c>
      <c r="C16" s="123">
        <v>3.0079710144927534E-2</v>
      </c>
      <c r="D16" s="219">
        <v>6.1600000000000002E-2</v>
      </c>
      <c r="E16" s="116"/>
      <c r="F16" s="121" t="s">
        <v>485</v>
      </c>
      <c r="G16" s="122">
        <v>13887</v>
      </c>
      <c r="H16" s="121">
        <v>1</v>
      </c>
      <c r="I16" s="116"/>
      <c r="J16" s="116"/>
      <c r="K16" s="116"/>
      <c r="L16" s="116"/>
      <c r="M16" s="116"/>
      <c r="N16" s="116"/>
      <c r="O16" s="116"/>
      <c r="P16" s="116"/>
      <c r="Q16" s="116"/>
      <c r="R16" s="116"/>
      <c r="S16" s="116"/>
      <c r="T16" s="116"/>
      <c r="U16" s="212"/>
      <c r="V16" s="116"/>
      <c r="W16" s="121">
        <v>40</v>
      </c>
      <c r="X16" s="121">
        <v>1294</v>
      </c>
      <c r="Y16" s="124">
        <v>44615</v>
      </c>
      <c r="Z16" s="121" t="s">
        <v>513</v>
      </c>
      <c r="AA16" s="121" t="s">
        <v>494</v>
      </c>
      <c r="AB16" s="121">
        <v>9.4</v>
      </c>
      <c r="AC16" s="121" t="s">
        <v>465</v>
      </c>
      <c r="AD16" s="121">
        <v>56</v>
      </c>
    </row>
    <row r="17" spans="1:30" ht="15.75" customHeight="1" thickBot="1" x14ac:dyDescent="0.3">
      <c r="A17" s="217">
        <v>12</v>
      </c>
      <c r="B17" s="123">
        <v>3.237391304347826E-2</v>
      </c>
      <c r="C17" s="123">
        <v>3.4797101449275357E-2</v>
      </c>
      <c r="D17" s="219">
        <v>6.7199999999999996E-2</v>
      </c>
      <c r="E17" s="116"/>
      <c r="F17" s="116"/>
      <c r="G17" s="116"/>
      <c r="H17" s="116"/>
      <c r="I17" s="116"/>
      <c r="J17" s="116"/>
      <c r="K17" s="116"/>
      <c r="L17" s="116"/>
      <c r="M17" s="116"/>
      <c r="N17" s="116"/>
      <c r="O17" s="116"/>
      <c r="P17" s="116"/>
      <c r="Q17" s="116"/>
      <c r="R17" s="116"/>
      <c r="S17" s="116"/>
      <c r="T17" s="116"/>
      <c r="U17" s="212"/>
      <c r="V17" s="116"/>
      <c r="W17" s="121">
        <v>45</v>
      </c>
      <c r="X17" s="121">
        <v>1288</v>
      </c>
      <c r="Y17" s="124">
        <v>44631</v>
      </c>
      <c r="Z17" s="121" t="s">
        <v>513</v>
      </c>
      <c r="AA17" s="121" t="s">
        <v>496</v>
      </c>
      <c r="AB17" s="121">
        <v>9.3000000000000007</v>
      </c>
      <c r="AC17" s="121" t="s">
        <v>465</v>
      </c>
      <c r="AD17" s="121">
        <v>50</v>
      </c>
    </row>
    <row r="18" spans="1:30" ht="15.75" customHeight="1" thickBot="1" x14ac:dyDescent="0.3">
      <c r="A18" s="217">
        <v>13</v>
      </c>
      <c r="B18" s="123">
        <v>3.3310144927536228E-2</v>
      </c>
      <c r="C18" s="123">
        <v>3.7384057971014489E-2</v>
      </c>
      <c r="D18" s="219">
        <v>7.0699999999999999E-2</v>
      </c>
      <c r="E18" s="116"/>
      <c r="F18" s="116"/>
      <c r="G18" s="116"/>
      <c r="H18" s="116"/>
      <c r="I18" s="116"/>
      <c r="J18" s="116"/>
      <c r="K18" s="116"/>
      <c r="L18" s="116"/>
      <c r="M18" s="116"/>
      <c r="N18" s="116"/>
      <c r="O18" s="116"/>
      <c r="P18" s="116"/>
      <c r="Q18" s="116"/>
      <c r="R18" s="116"/>
      <c r="S18" s="116"/>
      <c r="T18" s="116"/>
      <c r="U18" s="212"/>
      <c r="V18" s="116"/>
      <c r="W18" s="121">
        <v>50</v>
      </c>
      <c r="X18" s="121">
        <v>1286</v>
      </c>
      <c r="Y18" s="124">
        <v>44586</v>
      </c>
      <c r="Z18" s="121" t="s">
        <v>515</v>
      </c>
      <c r="AA18" s="121" t="s">
        <v>493</v>
      </c>
      <c r="AB18" s="121">
        <v>9.3000000000000007</v>
      </c>
      <c r="AC18" s="121" t="s">
        <v>465</v>
      </c>
      <c r="AD18" s="121">
        <v>56</v>
      </c>
    </row>
    <row r="19" spans="1:30" ht="15.75" customHeight="1" thickBot="1" x14ac:dyDescent="0.3">
      <c r="A19" s="217">
        <v>14</v>
      </c>
      <c r="B19" s="123">
        <v>3.2324637681159424E-2</v>
      </c>
      <c r="C19" s="123">
        <v>3.5456521739130435E-2</v>
      </c>
      <c r="D19" s="219">
        <v>6.7799999999999999E-2</v>
      </c>
      <c r="E19" s="116"/>
      <c r="F19" s="117" t="s">
        <v>486</v>
      </c>
      <c r="G19" s="117" t="s">
        <v>468</v>
      </c>
      <c r="H19" s="117" t="s">
        <v>469</v>
      </c>
      <c r="I19" s="116"/>
      <c r="J19" s="186" t="s">
        <v>487</v>
      </c>
      <c r="K19" s="187"/>
      <c r="L19" s="187"/>
      <c r="M19" s="187"/>
      <c r="N19" s="188"/>
      <c r="O19" s="116"/>
      <c r="P19" s="116"/>
      <c r="Q19" s="116"/>
      <c r="R19" s="116"/>
      <c r="S19" s="116"/>
      <c r="T19" s="116"/>
      <c r="U19" s="212"/>
      <c r="V19" s="116"/>
      <c r="W19" s="121">
        <v>75</v>
      </c>
      <c r="X19" s="121">
        <v>1265</v>
      </c>
      <c r="Y19" s="124">
        <v>44678</v>
      </c>
      <c r="Z19" s="121" t="s">
        <v>513</v>
      </c>
      <c r="AA19" s="121" t="s">
        <v>494</v>
      </c>
      <c r="AB19" s="121">
        <v>9.1999999999999993</v>
      </c>
      <c r="AC19" s="121" t="s">
        <v>465</v>
      </c>
      <c r="AD19" s="121">
        <v>50</v>
      </c>
    </row>
    <row r="20" spans="1:30" ht="15.75" customHeight="1" thickBot="1" x14ac:dyDescent="0.3">
      <c r="A20" s="217">
        <v>15</v>
      </c>
      <c r="B20" s="123">
        <v>3.3310144927536228E-2</v>
      </c>
      <c r="C20" s="123">
        <v>3.9260869565217391E-2</v>
      </c>
      <c r="D20" s="219">
        <v>7.2499999999999995E-2</v>
      </c>
      <c r="E20" s="116"/>
      <c r="F20" s="121" t="s">
        <v>488</v>
      </c>
      <c r="G20" s="122">
        <v>10830</v>
      </c>
      <c r="H20" s="121">
        <v>0.78</v>
      </c>
      <c r="I20" s="116"/>
      <c r="J20" s="118" t="s">
        <v>489</v>
      </c>
      <c r="K20" s="118" t="s">
        <v>490</v>
      </c>
      <c r="L20" s="118" t="s">
        <v>491</v>
      </c>
      <c r="M20" s="118" t="s">
        <v>463</v>
      </c>
      <c r="N20" s="118" t="s">
        <v>472</v>
      </c>
      <c r="O20" s="116"/>
      <c r="P20" s="116"/>
      <c r="Q20" s="116"/>
      <c r="R20" s="116"/>
      <c r="S20" s="116"/>
      <c r="T20" s="116"/>
      <c r="U20" s="212"/>
      <c r="V20" s="116"/>
      <c r="W20" s="121">
        <v>100</v>
      </c>
      <c r="X20" s="121">
        <v>1250</v>
      </c>
      <c r="Y20" s="124">
        <v>44812</v>
      </c>
      <c r="Z20" s="121" t="s">
        <v>513</v>
      </c>
      <c r="AA20" s="121" t="s">
        <v>495</v>
      </c>
      <c r="AB20" s="121">
        <v>9.1</v>
      </c>
      <c r="AC20" s="121" t="s">
        <v>465</v>
      </c>
      <c r="AD20" s="121">
        <v>52</v>
      </c>
    </row>
    <row r="21" spans="1:30" ht="15.75" customHeight="1" thickBot="1" x14ac:dyDescent="0.3">
      <c r="A21" s="217">
        <v>16</v>
      </c>
      <c r="B21" s="123">
        <v>3.5626086956521745E-2</v>
      </c>
      <c r="C21" s="123">
        <v>4.0021739130434782E-2</v>
      </c>
      <c r="D21" s="219">
        <v>7.5700000000000003E-2</v>
      </c>
      <c r="E21" s="116"/>
      <c r="F21" s="121" t="s">
        <v>492</v>
      </c>
      <c r="G21" s="122">
        <v>13760</v>
      </c>
      <c r="H21" s="121">
        <v>0.99</v>
      </c>
      <c r="I21" s="116"/>
      <c r="J21" s="119">
        <v>5</v>
      </c>
      <c r="K21" s="119">
        <v>1368</v>
      </c>
      <c r="L21" s="120"/>
      <c r="M21" s="119"/>
      <c r="N21" s="141">
        <v>9.913043478260869E-2</v>
      </c>
      <c r="O21" s="116"/>
      <c r="P21" s="116"/>
      <c r="Q21" s="116"/>
      <c r="R21" s="116"/>
      <c r="S21" s="116"/>
      <c r="T21" s="116"/>
      <c r="U21" s="212"/>
      <c r="V21" s="116"/>
      <c r="W21" s="121">
        <v>125</v>
      </c>
      <c r="X21" s="121">
        <v>1235</v>
      </c>
      <c r="Y21" s="124">
        <v>44827</v>
      </c>
      <c r="Z21" s="121" t="s">
        <v>518</v>
      </c>
      <c r="AA21" s="121" t="s">
        <v>496</v>
      </c>
      <c r="AB21" s="121">
        <v>8.9</v>
      </c>
      <c r="AC21" s="121" t="s">
        <v>465</v>
      </c>
      <c r="AD21" s="121">
        <v>54</v>
      </c>
    </row>
    <row r="22" spans="1:30" ht="15.75" customHeight="1" thickBot="1" x14ac:dyDescent="0.3">
      <c r="A22" s="217">
        <v>17</v>
      </c>
      <c r="B22" s="123">
        <v>3.651304347826087E-2</v>
      </c>
      <c r="C22" s="123">
        <v>4.1188405797101445E-2</v>
      </c>
      <c r="D22" s="219">
        <v>7.7700000000000005E-2</v>
      </c>
      <c r="E22" s="116"/>
      <c r="F22" s="121" t="s">
        <v>493</v>
      </c>
      <c r="G22" s="122">
        <v>14652</v>
      </c>
      <c r="H22" s="121">
        <v>1.06</v>
      </c>
      <c r="I22" s="116"/>
      <c r="J22" s="119">
        <v>10</v>
      </c>
      <c r="K22" s="119">
        <v>1347</v>
      </c>
      <c r="L22" s="120"/>
      <c r="M22" s="119"/>
      <c r="N22" s="141">
        <v>9.7608695652173907E-2</v>
      </c>
      <c r="O22" s="116"/>
      <c r="P22" s="116"/>
      <c r="Q22" s="116"/>
      <c r="R22" s="116"/>
      <c r="S22" s="116"/>
      <c r="T22" s="116"/>
      <c r="U22" s="212"/>
      <c r="V22" s="116"/>
      <c r="W22" s="121">
        <v>150</v>
      </c>
      <c r="X22" s="121">
        <v>1223</v>
      </c>
      <c r="Y22" s="124">
        <v>44656</v>
      </c>
      <c r="Z22" s="121" t="s">
        <v>513</v>
      </c>
      <c r="AA22" s="121" t="s">
        <v>493</v>
      </c>
      <c r="AB22" s="121">
        <v>8.9</v>
      </c>
      <c r="AC22" s="121" t="s">
        <v>465</v>
      </c>
      <c r="AD22" s="121">
        <v>53</v>
      </c>
    </row>
    <row r="23" spans="1:30" ht="15.75" customHeight="1" thickBot="1" x14ac:dyDescent="0.3">
      <c r="A23" s="217">
        <v>18</v>
      </c>
      <c r="B23" s="123">
        <v>2.9023188405797099E-2</v>
      </c>
      <c r="C23" s="123">
        <v>3.378260869565218E-2</v>
      </c>
      <c r="D23" s="219">
        <v>6.2799999999999995E-2</v>
      </c>
      <c r="E23" s="116"/>
      <c r="F23" s="121" t="s">
        <v>494</v>
      </c>
      <c r="G23" s="122">
        <v>14658</v>
      </c>
      <c r="H23" s="121">
        <v>1.06</v>
      </c>
      <c r="I23" s="116"/>
      <c r="J23" s="119">
        <v>20</v>
      </c>
      <c r="K23" s="119">
        <v>1322</v>
      </c>
      <c r="L23" s="120"/>
      <c r="M23" s="119"/>
      <c r="N23" s="141">
        <v>9.5797101449275363E-2</v>
      </c>
      <c r="O23" s="116"/>
      <c r="P23" s="116"/>
      <c r="Q23" s="116"/>
      <c r="R23" s="116"/>
      <c r="S23" s="116"/>
      <c r="T23" s="116"/>
      <c r="U23" s="212"/>
      <c r="V23" s="116"/>
      <c r="W23" s="121">
        <v>175</v>
      </c>
      <c r="X23" s="121">
        <v>1217</v>
      </c>
      <c r="Y23" s="124">
        <v>44874</v>
      </c>
      <c r="Z23" s="121" t="s">
        <v>513</v>
      </c>
      <c r="AA23" s="121" t="s">
        <v>494</v>
      </c>
      <c r="AB23" s="121">
        <v>8.8000000000000007</v>
      </c>
      <c r="AC23" s="121" t="s">
        <v>465</v>
      </c>
      <c r="AD23" s="121">
        <v>52</v>
      </c>
    </row>
    <row r="24" spans="1:30" ht="15.75" customHeight="1" thickBot="1" x14ac:dyDescent="0.3">
      <c r="A24" s="217">
        <v>19</v>
      </c>
      <c r="B24" s="123">
        <v>2.128695652173913E-2</v>
      </c>
      <c r="C24" s="123">
        <v>2.5971014492753627E-2</v>
      </c>
      <c r="D24" s="219">
        <v>4.7300000000000002E-2</v>
      </c>
      <c r="E24" s="116"/>
      <c r="F24" s="121" t="s">
        <v>495</v>
      </c>
      <c r="G24" s="122">
        <v>14554</v>
      </c>
      <c r="H24" s="121">
        <v>1.05</v>
      </c>
      <c r="I24" s="116"/>
      <c r="J24" s="119">
        <v>30</v>
      </c>
      <c r="K24" s="119">
        <v>1305</v>
      </c>
      <c r="L24" s="120"/>
      <c r="M24" s="119"/>
      <c r="N24" s="141">
        <v>9.4565217391304343E-2</v>
      </c>
      <c r="O24" s="116"/>
      <c r="P24" s="116"/>
      <c r="Q24" s="116"/>
      <c r="R24" s="116"/>
      <c r="S24" s="116"/>
      <c r="T24" s="116"/>
      <c r="U24" s="212"/>
      <c r="V24" s="116"/>
      <c r="W24" s="121">
        <v>200</v>
      </c>
      <c r="X24" s="121">
        <v>1206</v>
      </c>
      <c r="Y24" s="124">
        <v>44671</v>
      </c>
      <c r="Z24" s="121" t="s">
        <v>514</v>
      </c>
      <c r="AA24" s="121" t="s">
        <v>494</v>
      </c>
      <c r="AB24" s="121">
        <v>8.6999999999999993</v>
      </c>
      <c r="AC24" s="121" t="s">
        <v>465</v>
      </c>
      <c r="AD24" s="121">
        <v>52</v>
      </c>
    </row>
    <row r="25" spans="1:30" ht="15.75" customHeight="1" thickBot="1" x14ac:dyDescent="0.3">
      <c r="A25" s="217">
        <v>20</v>
      </c>
      <c r="B25" s="123">
        <v>1.4881159420289856E-2</v>
      </c>
      <c r="C25" s="123">
        <v>2.0289855072463767E-2</v>
      </c>
      <c r="D25" s="219">
        <v>3.5200000000000002E-2</v>
      </c>
      <c r="E25" s="116"/>
      <c r="F25" s="121" t="s">
        <v>496</v>
      </c>
      <c r="G25" s="122">
        <v>15455</v>
      </c>
      <c r="H25" s="121">
        <v>1.1100000000000001</v>
      </c>
      <c r="I25" s="116"/>
      <c r="J25" s="119">
        <v>50</v>
      </c>
      <c r="K25" s="119">
        <v>1286</v>
      </c>
      <c r="L25" s="120"/>
      <c r="M25" s="119"/>
      <c r="N25" s="141">
        <v>9.3188405797101442E-2</v>
      </c>
      <c r="O25" s="116"/>
      <c r="P25" s="116"/>
      <c r="Q25" s="116"/>
      <c r="R25" s="116"/>
      <c r="S25" s="116"/>
      <c r="T25" s="116"/>
      <c r="U25" s="212"/>
      <c r="V25" s="116"/>
      <c r="W25" s="121"/>
      <c r="X25" s="121"/>
      <c r="Y25" s="124"/>
      <c r="Z25" s="121"/>
      <c r="AA25" s="121"/>
      <c r="AB25" s="121"/>
      <c r="AC25" s="121"/>
      <c r="AD25" s="121"/>
    </row>
    <row r="26" spans="1:30" ht="15.75" customHeight="1" thickBot="1" x14ac:dyDescent="0.3">
      <c r="A26" s="217">
        <v>21</v>
      </c>
      <c r="B26" s="123">
        <v>9.9536231884057962E-3</v>
      </c>
      <c r="C26" s="123">
        <v>1.4710144927536231E-2</v>
      </c>
      <c r="D26" s="219">
        <v>2.47E-2</v>
      </c>
      <c r="E26" s="116"/>
      <c r="F26" s="121" t="s">
        <v>497</v>
      </c>
      <c r="G26" s="122">
        <v>12610</v>
      </c>
      <c r="H26" s="121">
        <v>0.91</v>
      </c>
      <c r="I26" s="116"/>
      <c r="J26" s="119">
        <v>100</v>
      </c>
      <c r="K26" s="119">
        <v>1250</v>
      </c>
      <c r="L26" s="120"/>
      <c r="M26" s="119"/>
      <c r="N26" s="141">
        <v>9.0579710144927536E-2</v>
      </c>
      <c r="O26" s="116"/>
      <c r="P26" s="116"/>
      <c r="Q26" s="116"/>
      <c r="R26" s="116"/>
      <c r="S26" s="116"/>
      <c r="T26" s="116"/>
      <c r="U26" s="212"/>
      <c r="V26" s="116"/>
      <c r="W26" s="116"/>
      <c r="X26" s="116"/>
      <c r="Y26" s="116"/>
      <c r="Z26" s="116"/>
      <c r="AA26" s="116"/>
      <c r="AB26" s="116"/>
      <c r="AC26" s="116"/>
      <c r="AD26" s="116"/>
    </row>
    <row r="27" spans="1:30" ht="15.75" customHeight="1" thickBot="1" x14ac:dyDescent="0.3">
      <c r="A27" s="217">
        <v>22</v>
      </c>
      <c r="B27" s="123">
        <v>6.4057971014492747E-3</v>
      </c>
      <c r="C27" s="123">
        <v>9.7898550724637677E-3</v>
      </c>
      <c r="D27" s="219">
        <v>1.6199999999999999E-2</v>
      </c>
      <c r="E27" s="116"/>
      <c r="F27" s="116"/>
      <c r="G27" s="116"/>
      <c r="H27" s="116"/>
      <c r="I27" s="116"/>
      <c r="J27" s="119">
        <v>150</v>
      </c>
      <c r="K27" s="119">
        <v>1223</v>
      </c>
      <c r="L27" s="120"/>
      <c r="M27" s="119"/>
      <c r="N27" s="141">
        <v>8.8623188405797096E-2</v>
      </c>
      <c r="O27" s="116"/>
      <c r="P27" s="116"/>
      <c r="Q27" s="116"/>
      <c r="R27" s="116"/>
      <c r="S27" s="116"/>
      <c r="T27" s="116"/>
      <c r="U27" s="212"/>
      <c r="V27" s="116"/>
      <c r="W27" s="116"/>
      <c r="X27" s="116"/>
      <c r="Y27" s="116"/>
      <c r="Z27" s="116"/>
      <c r="AA27" s="116"/>
      <c r="AB27" s="116"/>
      <c r="AC27" s="116"/>
      <c r="AD27" s="116"/>
    </row>
    <row r="28" spans="1:30" ht="15.75" customHeight="1" thickBot="1" x14ac:dyDescent="0.3">
      <c r="A28" s="220">
        <v>23</v>
      </c>
      <c r="B28" s="221">
        <v>3.7942028985507247E-3</v>
      </c>
      <c r="C28" s="221">
        <v>5.8840579710144917E-3</v>
      </c>
      <c r="D28" s="222">
        <v>9.7000000000000003E-3</v>
      </c>
      <c r="E28" s="116"/>
      <c r="F28" s="116"/>
      <c r="G28" s="116"/>
      <c r="H28" s="116"/>
      <c r="I28" s="116"/>
      <c r="J28" s="119">
        <v>200</v>
      </c>
      <c r="K28" s="119">
        <v>1206</v>
      </c>
      <c r="L28" s="120"/>
      <c r="M28" s="119"/>
      <c r="N28" s="141">
        <v>8.739130434782609E-2</v>
      </c>
      <c r="O28" s="116"/>
      <c r="P28" s="116"/>
      <c r="Q28" s="116"/>
      <c r="R28" s="116"/>
      <c r="S28" s="116"/>
      <c r="T28" s="116"/>
      <c r="U28" s="212"/>
      <c r="V28" s="116"/>
      <c r="W28" s="116"/>
      <c r="X28" s="116"/>
      <c r="Y28" s="116"/>
      <c r="Z28" s="116"/>
      <c r="AA28" s="116"/>
      <c r="AB28" s="116"/>
      <c r="AC28" s="116"/>
      <c r="AD28" s="116"/>
    </row>
    <row r="29" spans="1:30" ht="15.75" customHeight="1" x14ac:dyDescent="0.2">
      <c r="A29" s="213"/>
      <c r="B29" s="213"/>
      <c r="C29" s="213"/>
      <c r="D29" s="213"/>
      <c r="E29" s="213"/>
      <c r="F29" s="213"/>
      <c r="G29" s="213"/>
      <c r="H29" s="213"/>
      <c r="I29" s="213"/>
      <c r="J29" s="213"/>
      <c r="K29" s="213"/>
      <c r="L29" s="213"/>
      <c r="M29" s="213"/>
      <c r="N29" s="213"/>
      <c r="O29" s="213"/>
      <c r="P29" s="213"/>
      <c r="Q29" s="213"/>
      <c r="R29" s="213"/>
      <c r="S29" s="213"/>
      <c r="T29" s="213"/>
      <c r="U29" s="213"/>
    </row>
    <row r="30" spans="1:30" x14ac:dyDescent="0.2">
      <c r="A30" s="21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J4:N4"/>
    <mergeCell ref="J5:N5"/>
    <mergeCell ref="A1:U1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0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25">
      <c r="A1" s="151" t="s">
        <v>500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11500</v>
      </c>
      <c r="H2" s="7" t="s">
        <v>462</v>
      </c>
      <c r="W2" s="21">
        <v>1</v>
      </c>
      <c r="X2" s="21">
        <v>1288</v>
      </c>
      <c r="Y2" s="24">
        <v>44911</v>
      </c>
      <c r="Z2" s="21" t="s">
        <v>515</v>
      </c>
      <c r="AA2" s="21" t="s">
        <v>496</v>
      </c>
      <c r="AB2" s="21">
        <v>11.2</v>
      </c>
      <c r="AC2" s="21" t="s">
        <v>465</v>
      </c>
      <c r="AD2" s="21">
        <v>55</v>
      </c>
    </row>
    <row r="3" spans="1:30" ht="15.75" customHeight="1" thickBot="1" x14ac:dyDescent="0.25">
      <c r="W3" s="21">
        <v>2</v>
      </c>
      <c r="X3" s="21">
        <v>1267</v>
      </c>
      <c r="Y3" s="24">
        <v>44855</v>
      </c>
      <c r="Z3" s="21" t="s">
        <v>513</v>
      </c>
      <c r="AA3" s="21" t="s">
        <v>496</v>
      </c>
      <c r="AB3" s="21">
        <v>11</v>
      </c>
      <c r="AC3" s="21" t="s">
        <v>465</v>
      </c>
      <c r="AD3" s="21">
        <v>54</v>
      </c>
    </row>
    <row r="4" spans="1:30" ht="18.75" customHeight="1" thickBot="1" x14ac:dyDescent="0.25">
      <c r="A4" s="8" t="s">
        <v>463</v>
      </c>
      <c r="B4" s="8" t="s">
        <v>667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1227</v>
      </c>
      <c r="Y4" s="24">
        <v>44772</v>
      </c>
      <c r="Z4" s="21" t="s">
        <v>517</v>
      </c>
      <c r="AA4" s="21" t="s">
        <v>497</v>
      </c>
      <c r="AB4" s="21">
        <v>10.7</v>
      </c>
      <c r="AC4" s="21" t="s">
        <v>465</v>
      </c>
      <c r="AD4" s="21">
        <v>72</v>
      </c>
    </row>
    <row r="5" spans="1:30" ht="15.75" customHeight="1" thickBot="1" x14ac:dyDescent="0.25">
      <c r="A5" s="21">
        <v>0</v>
      </c>
      <c r="B5" s="22">
        <v>2.7739130434782607E-3</v>
      </c>
      <c r="C5" s="22">
        <v>5.6504347826086959E-3</v>
      </c>
      <c r="D5" s="41">
        <v>8.5000000000000006E-3</v>
      </c>
      <c r="F5" s="21" t="s">
        <v>471</v>
      </c>
      <c r="G5" s="23">
        <v>11317</v>
      </c>
      <c r="H5" s="21">
        <v>0.97</v>
      </c>
      <c r="J5" s="164" t="s">
        <v>472</v>
      </c>
      <c r="K5" s="165"/>
      <c r="L5" s="165"/>
      <c r="M5" s="165"/>
      <c r="N5" s="166"/>
      <c r="W5" s="21">
        <v>4</v>
      </c>
      <c r="X5" s="21">
        <v>1221</v>
      </c>
      <c r="Y5" s="24">
        <v>44883</v>
      </c>
      <c r="Z5" s="21" t="s">
        <v>515</v>
      </c>
      <c r="AA5" s="21" t="s">
        <v>496</v>
      </c>
      <c r="AB5" s="21">
        <v>10.6</v>
      </c>
      <c r="AC5" s="21" t="s">
        <v>465</v>
      </c>
      <c r="AD5" s="21">
        <v>53</v>
      </c>
    </row>
    <row r="6" spans="1:30" ht="15.75" customHeight="1" thickBot="1" x14ac:dyDescent="0.25">
      <c r="A6" s="21">
        <v>1</v>
      </c>
      <c r="B6" s="22">
        <v>1.6643478260869565E-3</v>
      </c>
      <c r="C6" s="22">
        <v>3.816521739130435E-3</v>
      </c>
      <c r="D6" s="22">
        <v>5.4999999999999997E-3</v>
      </c>
      <c r="F6" s="21" t="s">
        <v>473</v>
      </c>
      <c r="G6" s="23">
        <v>12699</v>
      </c>
      <c r="H6" s="21">
        <v>1.08</v>
      </c>
      <c r="J6" s="113" t="s">
        <v>474</v>
      </c>
      <c r="K6" s="114">
        <f>LARGE((K8,K9),1)</f>
        <v>0.72446730345334309</v>
      </c>
      <c r="L6" s="45"/>
      <c r="M6" s="45"/>
      <c r="N6" s="114" t="s">
        <v>464</v>
      </c>
      <c r="W6" s="21">
        <v>5</v>
      </c>
      <c r="X6" s="21">
        <v>1218</v>
      </c>
      <c r="Y6" s="24">
        <v>44904</v>
      </c>
      <c r="Z6" s="21" t="s">
        <v>515</v>
      </c>
      <c r="AA6" s="21" t="s">
        <v>496</v>
      </c>
      <c r="AB6" s="21">
        <v>10.6</v>
      </c>
      <c r="AC6" s="21" t="s">
        <v>465</v>
      </c>
      <c r="AD6" s="21">
        <v>54</v>
      </c>
    </row>
    <row r="7" spans="1:30" ht="15.75" customHeight="1" thickBot="1" x14ac:dyDescent="0.25">
      <c r="A7" s="21">
        <v>2</v>
      </c>
      <c r="B7" s="22">
        <v>1.4121739130434781E-3</v>
      </c>
      <c r="C7" s="22">
        <v>2.3791304347826085E-3</v>
      </c>
      <c r="D7" s="22">
        <v>3.8E-3</v>
      </c>
      <c r="F7" s="21" t="s">
        <v>475</v>
      </c>
      <c r="G7" s="23">
        <v>12867</v>
      </c>
      <c r="H7" s="21">
        <v>1.1000000000000001</v>
      </c>
      <c r="J7" s="12" t="s">
        <v>476</v>
      </c>
      <c r="K7" s="114">
        <f>LARGE((K10,K11),1)</f>
        <v>0.56431736361118789</v>
      </c>
      <c r="L7" s="45"/>
      <c r="M7" s="45"/>
      <c r="N7" s="114" t="s">
        <v>465</v>
      </c>
      <c r="W7" s="21">
        <v>6</v>
      </c>
      <c r="X7" s="21">
        <v>1213</v>
      </c>
      <c r="Y7" s="24">
        <v>44904</v>
      </c>
      <c r="Z7" s="21" t="s">
        <v>514</v>
      </c>
      <c r="AA7" s="21" t="s">
        <v>496</v>
      </c>
      <c r="AB7" s="21">
        <v>10.5</v>
      </c>
      <c r="AC7" s="21" t="s">
        <v>465</v>
      </c>
      <c r="AD7" s="21">
        <v>56</v>
      </c>
    </row>
    <row r="8" spans="1:30" ht="15.75" customHeight="1" thickBot="1" x14ac:dyDescent="0.3">
      <c r="A8" s="21">
        <v>3</v>
      </c>
      <c r="B8" s="22">
        <v>1.7652173913043478E-3</v>
      </c>
      <c r="C8" s="22">
        <v>1.6356521739130433E-3</v>
      </c>
      <c r="D8" s="22">
        <v>3.3999999999999998E-3</v>
      </c>
      <c r="F8" s="21" t="s">
        <v>477</v>
      </c>
      <c r="G8" s="23">
        <v>12226</v>
      </c>
      <c r="H8" s="21">
        <v>1.04</v>
      </c>
      <c r="K8" s="129">
        <f>LARGE(B11:C11,1)/(B11+C11)</f>
        <v>0.72446730345334309</v>
      </c>
      <c r="W8" s="21">
        <v>7</v>
      </c>
      <c r="X8" s="21">
        <v>1196</v>
      </c>
      <c r="Y8" s="24">
        <v>44854</v>
      </c>
      <c r="Z8" s="21" t="s">
        <v>513</v>
      </c>
      <c r="AA8" s="21" t="s">
        <v>495</v>
      </c>
      <c r="AB8" s="21">
        <v>10.4</v>
      </c>
      <c r="AC8" s="21" t="s">
        <v>465</v>
      </c>
      <c r="AD8" s="21">
        <v>57</v>
      </c>
    </row>
    <row r="9" spans="1:30" ht="15.75" customHeight="1" thickBot="1" x14ac:dyDescent="0.3">
      <c r="A9" s="21">
        <v>4</v>
      </c>
      <c r="B9" s="22">
        <v>3.0765217391304348E-3</v>
      </c>
      <c r="C9" s="22">
        <v>1.5365217391304347E-3</v>
      </c>
      <c r="D9" s="22">
        <v>4.5999999999999999E-3</v>
      </c>
      <c r="F9" s="21" t="s">
        <v>478</v>
      </c>
      <c r="G9" s="23">
        <v>10693</v>
      </c>
      <c r="H9" s="21">
        <v>0.91</v>
      </c>
      <c r="K9" s="16">
        <f>LARGE(B12:C12,1)/(B12+C12)</f>
        <v>0.68173174185717178</v>
      </c>
      <c r="W9" s="21">
        <v>8</v>
      </c>
      <c r="X9" s="21">
        <v>1196</v>
      </c>
      <c r="Y9" s="24">
        <v>44883</v>
      </c>
      <c r="Z9" s="21" t="s">
        <v>514</v>
      </c>
      <c r="AA9" s="21" t="s">
        <v>496</v>
      </c>
      <c r="AB9" s="21">
        <v>10.4</v>
      </c>
      <c r="AC9" s="21" t="s">
        <v>465</v>
      </c>
      <c r="AD9" s="21">
        <v>54</v>
      </c>
    </row>
    <row r="10" spans="1:30" ht="15.75" customHeight="1" thickBot="1" x14ac:dyDescent="0.3">
      <c r="A10" s="21">
        <v>5</v>
      </c>
      <c r="B10" s="22">
        <v>7.3130434782608701E-3</v>
      </c>
      <c r="C10" s="22">
        <v>2.5773913043478256E-3</v>
      </c>
      <c r="D10" s="22">
        <v>9.9000000000000008E-3</v>
      </c>
      <c r="F10" s="21" t="s">
        <v>479</v>
      </c>
      <c r="G10" s="23">
        <v>10351</v>
      </c>
      <c r="H10" s="21">
        <v>0.88</v>
      </c>
      <c r="K10" s="16">
        <f>LARGE(B20:C20,1)/(B20+C20)</f>
        <v>0.53957813563166257</v>
      </c>
      <c r="W10" s="21">
        <v>9</v>
      </c>
      <c r="X10" s="21">
        <v>1189</v>
      </c>
      <c r="Y10" s="24">
        <v>44868</v>
      </c>
      <c r="Z10" s="21" t="s">
        <v>513</v>
      </c>
      <c r="AA10" s="21" t="s">
        <v>495</v>
      </c>
      <c r="AB10" s="21">
        <v>10.3</v>
      </c>
      <c r="AC10" s="21" t="s">
        <v>465</v>
      </c>
      <c r="AD10" s="21">
        <v>62</v>
      </c>
    </row>
    <row r="11" spans="1:30" ht="15.75" customHeight="1" thickBot="1" x14ac:dyDescent="0.3">
      <c r="A11" s="21">
        <v>6</v>
      </c>
      <c r="B11" s="22">
        <v>1.6290434782608696E-2</v>
      </c>
      <c r="C11" s="22">
        <v>6.1956521739130431E-3</v>
      </c>
      <c r="D11" s="22">
        <v>2.24E-2</v>
      </c>
      <c r="F11" s="21" t="s">
        <v>480</v>
      </c>
      <c r="G11" s="23">
        <v>10517</v>
      </c>
      <c r="H11" s="21">
        <v>0.9</v>
      </c>
      <c r="K11" s="16">
        <f>LARGE(B21:C21,1)/(B21+C21)</f>
        <v>0.56431736361118789</v>
      </c>
      <c r="W11" s="21">
        <v>10</v>
      </c>
      <c r="X11" s="21">
        <v>1178</v>
      </c>
      <c r="Y11" s="24">
        <v>44882</v>
      </c>
      <c r="Z11" s="21" t="s">
        <v>514</v>
      </c>
      <c r="AA11" s="21" t="s">
        <v>495</v>
      </c>
      <c r="AB11" s="21">
        <v>10.199999999999999</v>
      </c>
      <c r="AC11" s="21" t="s">
        <v>465</v>
      </c>
      <c r="AD11" s="21">
        <v>62</v>
      </c>
    </row>
    <row r="12" spans="1:30" ht="15.75" customHeight="1" thickBot="1" x14ac:dyDescent="0.25">
      <c r="A12" s="21">
        <v>7</v>
      </c>
      <c r="B12" s="22">
        <v>2.9302608695652176E-2</v>
      </c>
      <c r="C12" s="22">
        <v>1.3679999999999999E-2</v>
      </c>
      <c r="D12" s="22">
        <v>4.2799999999999998E-2</v>
      </c>
      <c r="F12" s="21" t="s">
        <v>481</v>
      </c>
      <c r="G12" s="23">
        <v>7810</v>
      </c>
      <c r="H12" s="21">
        <v>0.67</v>
      </c>
      <c r="W12" s="21">
        <v>20</v>
      </c>
      <c r="X12" s="21">
        <v>1156</v>
      </c>
      <c r="Y12" s="24">
        <v>44846</v>
      </c>
      <c r="Z12" s="21" t="s">
        <v>513</v>
      </c>
      <c r="AA12" s="21" t="s">
        <v>494</v>
      </c>
      <c r="AB12" s="21">
        <v>10.1</v>
      </c>
      <c r="AC12" s="21" t="s">
        <v>465</v>
      </c>
      <c r="AD12" s="21">
        <v>54</v>
      </c>
    </row>
    <row r="13" spans="1:30" ht="15.75" customHeight="1" thickBot="1" x14ac:dyDescent="0.25">
      <c r="A13" s="21">
        <v>8</v>
      </c>
      <c r="B13" s="22">
        <v>3.8431304347826087E-2</v>
      </c>
      <c r="C13" s="22">
        <v>1.9330434782608697E-2</v>
      </c>
      <c r="D13" s="22">
        <v>5.7599999999999998E-2</v>
      </c>
      <c r="F13" s="21" t="s">
        <v>482</v>
      </c>
      <c r="G13" s="23">
        <v>10128</v>
      </c>
      <c r="H13" s="21">
        <v>0.86</v>
      </c>
      <c r="W13" s="21">
        <v>25</v>
      </c>
      <c r="X13" s="21">
        <v>1142</v>
      </c>
      <c r="Y13" s="24">
        <v>44853</v>
      </c>
      <c r="Z13" s="21" t="s">
        <v>513</v>
      </c>
      <c r="AA13" s="21" t="s">
        <v>494</v>
      </c>
      <c r="AB13" s="21">
        <v>9.9</v>
      </c>
      <c r="AC13" s="21" t="s">
        <v>465</v>
      </c>
      <c r="AD13" s="21">
        <v>57</v>
      </c>
    </row>
    <row r="14" spans="1:30" ht="15.75" customHeight="1" thickBot="1" x14ac:dyDescent="0.25">
      <c r="A14" s="21">
        <v>9</v>
      </c>
      <c r="B14" s="22">
        <v>3.7271304347826086E-2</v>
      </c>
      <c r="C14" s="22">
        <v>2.3444347826086957E-2</v>
      </c>
      <c r="D14" s="22">
        <v>6.0600000000000001E-2</v>
      </c>
      <c r="F14" s="21" t="s">
        <v>483</v>
      </c>
      <c r="G14" s="23">
        <v>13820</v>
      </c>
      <c r="H14" s="21">
        <v>1.18</v>
      </c>
      <c r="W14" s="21">
        <v>30</v>
      </c>
      <c r="X14" s="21">
        <v>1134</v>
      </c>
      <c r="Y14" s="24">
        <v>44848</v>
      </c>
      <c r="Z14" s="21" t="s">
        <v>514</v>
      </c>
      <c r="AA14" s="21" t="s">
        <v>496</v>
      </c>
      <c r="AB14" s="21">
        <v>9.9</v>
      </c>
      <c r="AC14" s="21" t="s">
        <v>465</v>
      </c>
      <c r="AD14" s="21">
        <v>55</v>
      </c>
    </row>
    <row r="15" spans="1:30" ht="15.75" customHeight="1" thickBot="1" x14ac:dyDescent="0.25">
      <c r="A15" s="21">
        <v>10</v>
      </c>
      <c r="B15" s="22">
        <v>3.6968695652173915E-2</v>
      </c>
      <c r="C15" s="22">
        <v>2.6616521739130431E-2</v>
      </c>
      <c r="D15" s="22">
        <v>6.3500000000000001E-2</v>
      </c>
      <c r="F15" s="21" t="s">
        <v>484</v>
      </c>
      <c r="G15" s="23">
        <v>12942</v>
      </c>
      <c r="H15" s="21">
        <v>1.1000000000000001</v>
      </c>
      <c r="W15" s="21">
        <v>35</v>
      </c>
      <c r="X15" s="21">
        <v>1132</v>
      </c>
      <c r="Y15" s="24">
        <v>44854</v>
      </c>
      <c r="Z15" s="21" t="s">
        <v>523</v>
      </c>
      <c r="AA15" s="21" t="s">
        <v>495</v>
      </c>
      <c r="AB15" s="21">
        <v>9.8000000000000007</v>
      </c>
      <c r="AC15" s="21" t="s">
        <v>464</v>
      </c>
      <c r="AD15" s="21">
        <v>52</v>
      </c>
    </row>
    <row r="16" spans="1:30" ht="15.75" customHeight="1" thickBot="1" x14ac:dyDescent="0.25">
      <c r="A16" s="21">
        <v>11</v>
      </c>
      <c r="B16" s="22">
        <v>3.7926956521739136E-2</v>
      </c>
      <c r="C16" s="22">
        <v>3.0234782608695651E-2</v>
      </c>
      <c r="D16" s="22">
        <v>6.8000000000000005E-2</v>
      </c>
      <c r="F16" s="21" t="s">
        <v>485</v>
      </c>
      <c r="G16" s="23">
        <v>13092</v>
      </c>
      <c r="H16" s="21">
        <v>1.1200000000000001</v>
      </c>
      <c r="W16" s="21">
        <v>40</v>
      </c>
      <c r="X16" s="21">
        <v>1129</v>
      </c>
      <c r="Y16" s="24">
        <v>44851</v>
      </c>
      <c r="Z16" s="21" t="s">
        <v>514</v>
      </c>
      <c r="AA16" s="21" t="s">
        <v>492</v>
      </c>
      <c r="AB16" s="21">
        <v>9.8000000000000007</v>
      </c>
      <c r="AC16" s="21" t="s">
        <v>465</v>
      </c>
      <c r="AD16" s="21">
        <v>53</v>
      </c>
    </row>
    <row r="17" spans="1:30" ht="15.75" customHeight="1" thickBot="1" x14ac:dyDescent="0.25">
      <c r="A17" s="21">
        <v>12</v>
      </c>
      <c r="B17" s="22">
        <v>3.6514782608695652E-2</v>
      </c>
      <c r="C17" s="22">
        <v>3.3654782608695658E-2</v>
      </c>
      <c r="D17" s="22">
        <v>7.0199999999999999E-2</v>
      </c>
      <c r="W17" s="21">
        <v>45</v>
      </c>
      <c r="X17" s="21">
        <v>1122</v>
      </c>
      <c r="Y17" s="24">
        <v>44855</v>
      </c>
      <c r="Z17" s="21" t="s">
        <v>514</v>
      </c>
      <c r="AA17" s="21" t="s">
        <v>496</v>
      </c>
      <c r="AB17" s="21">
        <v>9.8000000000000007</v>
      </c>
      <c r="AC17" s="21" t="s">
        <v>465</v>
      </c>
      <c r="AD17" s="21">
        <v>53</v>
      </c>
    </row>
    <row r="18" spans="1:30" ht="15.75" customHeight="1" thickBot="1" x14ac:dyDescent="0.25">
      <c r="A18" s="21">
        <v>13</v>
      </c>
      <c r="B18" s="22">
        <v>3.5707826086956523E-2</v>
      </c>
      <c r="C18" s="22">
        <v>3.5934782608695648E-2</v>
      </c>
      <c r="D18" s="22">
        <v>7.1599999999999997E-2</v>
      </c>
      <c r="W18" s="21">
        <v>50</v>
      </c>
      <c r="X18" s="21">
        <v>1120</v>
      </c>
      <c r="Y18" s="24">
        <v>44869</v>
      </c>
      <c r="Z18" s="21" t="s">
        <v>513</v>
      </c>
      <c r="AA18" s="21" t="s">
        <v>496</v>
      </c>
      <c r="AB18" s="21">
        <v>9.6999999999999993</v>
      </c>
      <c r="AC18" s="21" t="s">
        <v>465</v>
      </c>
      <c r="AD18" s="21">
        <v>59</v>
      </c>
    </row>
    <row r="19" spans="1:30" ht="15.75" customHeight="1" thickBot="1" x14ac:dyDescent="0.25">
      <c r="A19" s="21">
        <v>14</v>
      </c>
      <c r="B19" s="22">
        <v>3.4598260869565217E-2</v>
      </c>
      <c r="C19" s="22">
        <v>3.7273043478260874E-2</v>
      </c>
      <c r="D19" s="22">
        <v>7.1900000000000006E-2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1104</v>
      </c>
      <c r="Y19" s="24">
        <v>44603</v>
      </c>
      <c r="Z19" s="21" t="s">
        <v>514</v>
      </c>
      <c r="AA19" s="21" t="s">
        <v>496</v>
      </c>
      <c r="AB19" s="21">
        <v>9.6</v>
      </c>
      <c r="AC19" s="21" t="s">
        <v>465</v>
      </c>
      <c r="AD19" s="21">
        <v>54</v>
      </c>
    </row>
    <row r="20" spans="1:30" ht="15.75" customHeight="1" thickBot="1" x14ac:dyDescent="0.25">
      <c r="A20" s="21">
        <v>15</v>
      </c>
      <c r="B20" s="22">
        <v>3.3539130434782613E-2</v>
      </c>
      <c r="C20" s="22">
        <v>3.9305217391304346E-2</v>
      </c>
      <c r="D20" s="22">
        <v>7.2900000000000006E-2</v>
      </c>
      <c r="F20" s="21" t="s">
        <v>488</v>
      </c>
      <c r="G20" s="23">
        <v>9721</v>
      </c>
      <c r="H20" s="21">
        <v>0.83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1095</v>
      </c>
      <c r="Y20" s="24">
        <v>44904</v>
      </c>
      <c r="Z20" s="21" t="s">
        <v>518</v>
      </c>
      <c r="AA20" s="21" t="s">
        <v>496</v>
      </c>
      <c r="AB20" s="21">
        <v>9.5</v>
      </c>
      <c r="AC20" s="21" t="s">
        <v>465</v>
      </c>
      <c r="AD20" s="21">
        <v>51</v>
      </c>
    </row>
    <row r="21" spans="1:30" ht="15.75" customHeight="1" thickBot="1" x14ac:dyDescent="0.25">
      <c r="A21" s="21">
        <v>16</v>
      </c>
      <c r="B21" s="22">
        <v>3.2833043478260875E-2</v>
      </c>
      <c r="C21" s="22">
        <v>4.2526956521739129E-2</v>
      </c>
      <c r="D21" s="22">
        <v>7.5499999999999998E-2</v>
      </c>
      <c r="F21" s="21" t="s">
        <v>492</v>
      </c>
      <c r="G21" s="23">
        <v>11771</v>
      </c>
      <c r="H21" s="21">
        <v>1</v>
      </c>
      <c r="J21" s="12">
        <v>5</v>
      </c>
      <c r="K21" s="12">
        <f>X6</f>
        <v>1218</v>
      </c>
      <c r="L21" s="18"/>
      <c r="M21" s="12"/>
      <c r="N21" s="140">
        <f>K21/$F$2</f>
        <v>0.10591304347826087</v>
      </c>
      <c r="W21" s="21">
        <v>125</v>
      </c>
      <c r="X21" s="21">
        <v>1082</v>
      </c>
      <c r="Y21" s="24">
        <v>44645</v>
      </c>
      <c r="Z21" s="21" t="s">
        <v>517</v>
      </c>
      <c r="AA21" s="21" t="s">
        <v>496</v>
      </c>
      <c r="AB21" s="21">
        <v>9.4</v>
      </c>
      <c r="AC21" s="21" t="s">
        <v>465</v>
      </c>
      <c r="AD21" s="21">
        <v>54</v>
      </c>
    </row>
    <row r="22" spans="1:30" ht="15.75" customHeight="1" thickBot="1" x14ac:dyDescent="0.25">
      <c r="A22" s="21">
        <v>17</v>
      </c>
      <c r="B22" s="22">
        <v>3.0412173913043478E-2</v>
      </c>
      <c r="C22" s="22">
        <v>4.3815652173913047E-2</v>
      </c>
      <c r="D22" s="22">
        <v>7.4399999999999994E-2</v>
      </c>
      <c r="F22" s="21" t="s">
        <v>493</v>
      </c>
      <c r="G22" s="23">
        <v>11674</v>
      </c>
      <c r="H22" s="21">
        <v>1</v>
      </c>
      <c r="J22" s="12">
        <v>10</v>
      </c>
      <c r="K22" s="12">
        <f>X11</f>
        <v>1178</v>
      </c>
      <c r="L22" s="18"/>
      <c r="M22" s="12"/>
      <c r="N22" s="140">
        <f t="shared" ref="N22:N28" si="0">K22/$F$2</f>
        <v>0.10243478260869565</v>
      </c>
      <c r="W22" s="21">
        <v>150</v>
      </c>
      <c r="X22" s="21">
        <v>1071</v>
      </c>
      <c r="Y22" s="24">
        <v>44614</v>
      </c>
      <c r="Z22" s="21" t="s">
        <v>513</v>
      </c>
      <c r="AA22" s="21" t="s">
        <v>493</v>
      </c>
      <c r="AB22" s="21">
        <v>9.3000000000000007</v>
      </c>
      <c r="AC22" s="21" t="s">
        <v>465</v>
      </c>
      <c r="AD22" s="21">
        <v>58</v>
      </c>
    </row>
    <row r="23" spans="1:30" ht="15.75" customHeight="1" thickBot="1" x14ac:dyDescent="0.25">
      <c r="A23" s="21">
        <v>18</v>
      </c>
      <c r="B23" s="22">
        <v>2.6982608695652176E-2</v>
      </c>
      <c r="C23" s="22">
        <v>4.0098260869565215E-2</v>
      </c>
      <c r="D23" s="22">
        <v>6.7199999999999996E-2</v>
      </c>
      <c r="F23" s="21" t="s">
        <v>494</v>
      </c>
      <c r="G23" s="23">
        <v>12141</v>
      </c>
      <c r="H23" s="21">
        <v>1.04</v>
      </c>
      <c r="J23" s="12">
        <v>20</v>
      </c>
      <c r="K23" s="12">
        <f>X12</f>
        <v>1156</v>
      </c>
      <c r="L23" s="18"/>
      <c r="M23" s="12"/>
      <c r="N23" s="140">
        <f t="shared" si="0"/>
        <v>0.10052173913043479</v>
      </c>
      <c r="W23" s="21">
        <v>175</v>
      </c>
      <c r="X23" s="21">
        <v>1063</v>
      </c>
      <c r="Y23" s="24">
        <v>44862</v>
      </c>
      <c r="Z23" s="21" t="s">
        <v>523</v>
      </c>
      <c r="AA23" s="21" t="s">
        <v>496</v>
      </c>
      <c r="AB23" s="21">
        <v>9.1999999999999993</v>
      </c>
      <c r="AC23" s="21" t="s">
        <v>464</v>
      </c>
      <c r="AD23" s="21">
        <v>57</v>
      </c>
    </row>
    <row r="24" spans="1:30" ht="15.75" customHeight="1" thickBot="1" x14ac:dyDescent="0.25">
      <c r="A24" s="21">
        <v>19</v>
      </c>
      <c r="B24" s="22">
        <v>2.0728695652173914E-2</v>
      </c>
      <c r="C24" s="22">
        <v>2.9045217391304345E-2</v>
      </c>
      <c r="D24" s="22">
        <v>4.9799999999999997E-2</v>
      </c>
      <c r="F24" s="21" t="s">
        <v>495</v>
      </c>
      <c r="G24" s="23">
        <v>12424</v>
      </c>
      <c r="H24" s="21">
        <v>1.06</v>
      </c>
      <c r="J24" s="12">
        <v>30</v>
      </c>
      <c r="K24" s="12">
        <f>X14</f>
        <v>1134</v>
      </c>
      <c r="L24" s="18"/>
      <c r="M24" s="12"/>
      <c r="N24" s="140">
        <f t="shared" si="0"/>
        <v>9.8608695652173908E-2</v>
      </c>
      <c r="W24" s="21">
        <v>200</v>
      </c>
      <c r="X24" s="21">
        <v>1055</v>
      </c>
      <c r="Y24" s="24">
        <v>44841</v>
      </c>
      <c r="Z24" s="21" t="s">
        <v>518</v>
      </c>
      <c r="AA24" s="21" t="s">
        <v>496</v>
      </c>
      <c r="AB24" s="21">
        <v>9.1999999999999993</v>
      </c>
      <c r="AC24" s="21" t="s">
        <v>465</v>
      </c>
      <c r="AD24" s="21">
        <v>55</v>
      </c>
    </row>
    <row r="25" spans="1:30" ht="15.75" customHeight="1" thickBot="1" x14ac:dyDescent="0.25">
      <c r="A25" s="21">
        <v>20</v>
      </c>
      <c r="B25" s="22">
        <v>1.508E-2</v>
      </c>
      <c r="C25" s="22">
        <v>2.1164347826086959E-2</v>
      </c>
      <c r="D25" s="22">
        <v>3.6299999999999999E-2</v>
      </c>
      <c r="F25" s="21" t="s">
        <v>496</v>
      </c>
      <c r="G25" s="23">
        <v>13049</v>
      </c>
      <c r="H25" s="21">
        <v>1.1100000000000001</v>
      </c>
      <c r="J25" s="12">
        <v>50</v>
      </c>
      <c r="K25" s="12">
        <f>X18</f>
        <v>1120</v>
      </c>
      <c r="L25" s="18"/>
      <c r="M25" s="12"/>
      <c r="N25" s="140">
        <f t="shared" si="0"/>
        <v>9.7391304347826085E-2</v>
      </c>
    </row>
    <row r="26" spans="1:30" ht="15.75" customHeight="1" thickBot="1" x14ac:dyDescent="0.25">
      <c r="A26" s="21">
        <v>21</v>
      </c>
      <c r="B26" s="22">
        <v>1.1095652173913043E-2</v>
      </c>
      <c r="C26" s="22">
        <v>1.5662608695652173E-2</v>
      </c>
      <c r="D26" s="22">
        <v>2.6800000000000001E-2</v>
      </c>
      <c r="F26" s="21" t="s">
        <v>497</v>
      </c>
      <c r="G26" s="23">
        <v>11183</v>
      </c>
      <c r="H26" s="21">
        <v>0.95</v>
      </c>
      <c r="J26" s="12">
        <v>100</v>
      </c>
      <c r="K26" s="12">
        <f>X20</f>
        <v>1095</v>
      </c>
      <c r="L26" s="18"/>
      <c r="M26" s="12"/>
      <c r="N26" s="140">
        <f t="shared" si="0"/>
        <v>9.5217391304347823E-2</v>
      </c>
    </row>
    <row r="27" spans="1:30" ht="15.75" customHeight="1" thickBot="1" x14ac:dyDescent="0.25">
      <c r="A27" s="21">
        <v>22</v>
      </c>
      <c r="B27" s="22">
        <v>7.9182608695652166E-3</v>
      </c>
      <c r="C27" s="22">
        <v>1.164782608695652E-2</v>
      </c>
      <c r="D27" s="22">
        <v>1.9599999999999999E-2</v>
      </c>
      <c r="J27" s="12">
        <v>150</v>
      </c>
      <c r="K27" s="12">
        <f>X22</f>
        <v>1071</v>
      </c>
      <c r="L27" s="18"/>
      <c r="M27" s="12"/>
      <c r="N27" s="140">
        <f t="shared" si="0"/>
        <v>9.3130434782608698E-2</v>
      </c>
    </row>
    <row r="28" spans="1:30" ht="15.75" customHeight="1" thickBot="1" x14ac:dyDescent="0.25">
      <c r="A28" s="21">
        <v>23</v>
      </c>
      <c r="B28" s="22">
        <v>4.740869565217392E-3</v>
      </c>
      <c r="C28" s="22">
        <v>8.4756521739130439E-3</v>
      </c>
      <c r="D28" s="22">
        <v>1.32E-2</v>
      </c>
      <c r="J28" s="12">
        <v>200</v>
      </c>
      <c r="K28" s="12">
        <f>X24</f>
        <v>1055</v>
      </c>
      <c r="L28" s="18"/>
      <c r="M28" s="12"/>
      <c r="N28" s="140">
        <f t="shared" si="0"/>
        <v>9.1739130434782615E-2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1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0" hidden="1" customWidth="1"/>
  </cols>
  <sheetData>
    <row r="1" spans="1:30" ht="24" thickBot="1" x14ac:dyDescent="0.25">
      <c r="A1" s="151" t="s">
        <v>529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31600</v>
      </c>
      <c r="H2" s="7" t="s">
        <v>462</v>
      </c>
      <c r="W2" s="21">
        <v>1</v>
      </c>
      <c r="X2" s="21">
        <v>3120</v>
      </c>
      <c r="Y2" s="24">
        <v>44858</v>
      </c>
      <c r="Z2" s="21" t="s">
        <v>520</v>
      </c>
      <c r="AA2" s="21" t="s">
        <v>492</v>
      </c>
      <c r="AB2" s="21">
        <v>9.9</v>
      </c>
      <c r="AC2" s="21" t="s">
        <v>498</v>
      </c>
      <c r="AD2" s="21">
        <v>62</v>
      </c>
    </row>
    <row r="3" spans="1:30" ht="15" thickBot="1" x14ac:dyDescent="0.25">
      <c r="W3" s="21">
        <v>2</v>
      </c>
      <c r="X3" s="21">
        <v>3080</v>
      </c>
      <c r="Y3" s="24">
        <v>44587</v>
      </c>
      <c r="Z3" s="21" t="s">
        <v>513</v>
      </c>
      <c r="AA3" s="21" t="s">
        <v>494</v>
      </c>
      <c r="AB3" s="21">
        <v>9.6999999999999993</v>
      </c>
      <c r="AC3" s="21" t="s">
        <v>499</v>
      </c>
      <c r="AD3" s="21">
        <v>59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3075</v>
      </c>
      <c r="Y4" s="24">
        <v>44608</v>
      </c>
      <c r="Z4" s="21" t="s">
        <v>521</v>
      </c>
      <c r="AA4" s="21" t="s">
        <v>494</v>
      </c>
      <c r="AB4" s="21">
        <v>9.6999999999999993</v>
      </c>
      <c r="AC4" s="21" t="s">
        <v>499</v>
      </c>
      <c r="AD4" s="21">
        <v>62</v>
      </c>
    </row>
    <row r="5" spans="1:30" ht="18.75" customHeight="1" thickBot="1" x14ac:dyDescent="0.25">
      <c r="A5" s="21">
        <v>0</v>
      </c>
      <c r="B5" s="22">
        <v>3.0411392405063288E-3</v>
      </c>
      <c r="C5" s="22">
        <v>5.5025316455696201E-3</v>
      </c>
      <c r="D5" s="41">
        <v>8.5000000000000006E-3</v>
      </c>
      <c r="F5" s="21" t="s">
        <v>471</v>
      </c>
      <c r="G5" s="23">
        <v>32378</v>
      </c>
      <c r="H5" s="21">
        <v>1.02</v>
      </c>
      <c r="J5" s="164" t="s">
        <v>472</v>
      </c>
      <c r="K5" s="165"/>
      <c r="L5" s="165"/>
      <c r="M5" s="165"/>
      <c r="N5" s="166"/>
      <c r="W5" s="21">
        <v>4</v>
      </c>
      <c r="X5" s="21">
        <v>3066</v>
      </c>
      <c r="Y5" s="24">
        <v>44602</v>
      </c>
      <c r="Z5" s="21" t="s">
        <v>521</v>
      </c>
      <c r="AA5" s="21" t="s">
        <v>495</v>
      </c>
      <c r="AB5" s="21">
        <v>9.6999999999999993</v>
      </c>
      <c r="AC5" s="21" t="s">
        <v>499</v>
      </c>
      <c r="AD5" s="21">
        <v>61</v>
      </c>
    </row>
    <row r="6" spans="1:30" ht="17.25" customHeight="1" thickBot="1" x14ac:dyDescent="0.25">
      <c r="A6" s="21">
        <v>1</v>
      </c>
      <c r="B6" s="22">
        <v>1.7167721518987341E-3</v>
      </c>
      <c r="C6" s="22">
        <v>3.2607594936708861E-3</v>
      </c>
      <c r="D6" s="22">
        <v>5.0000000000000001E-3</v>
      </c>
      <c r="F6" s="21" t="s">
        <v>473</v>
      </c>
      <c r="G6" s="23">
        <v>35162</v>
      </c>
      <c r="H6" s="21">
        <v>1.1100000000000001</v>
      </c>
      <c r="J6" s="113" t="s">
        <v>474</v>
      </c>
      <c r="K6" s="114">
        <f>LARGE((K8,K9),1)</f>
        <v>0.77658486707566454</v>
      </c>
      <c r="L6" s="45"/>
      <c r="M6" s="45"/>
      <c r="N6" s="114" t="s">
        <v>498</v>
      </c>
      <c r="W6" s="21">
        <v>5</v>
      </c>
      <c r="X6" s="21">
        <v>3062</v>
      </c>
      <c r="Y6" s="24">
        <v>44595</v>
      </c>
      <c r="Z6" s="21" t="s">
        <v>521</v>
      </c>
      <c r="AA6" s="21" t="s">
        <v>495</v>
      </c>
      <c r="AB6" s="21">
        <v>9.6999999999999993</v>
      </c>
      <c r="AC6" s="21" t="s">
        <v>499</v>
      </c>
      <c r="AD6" s="21">
        <v>61</v>
      </c>
    </row>
    <row r="7" spans="1:30" ht="17.25" customHeight="1" thickBot="1" x14ac:dyDescent="0.25">
      <c r="A7" s="21">
        <v>2</v>
      </c>
      <c r="B7" s="22">
        <v>1.1772151898734177E-3</v>
      </c>
      <c r="C7" s="22">
        <v>2.2927215189873416E-3</v>
      </c>
      <c r="D7" s="22">
        <v>3.5000000000000001E-3</v>
      </c>
      <c r="F7" s="21" t="s">
        <v>475</v>
      </c>
      <c r="G7" s="23">
        <v>35802</v>
      </c>
      <c r="H7" s="21">
        <v>1.1299999999999999</v>
      </c>
      <c r="J7" s="12" t="s">
        <v>476</v>
      </c>
      <c r="K7" s="114">
        <f>LARGE((K10,K11),1)</f>
        <v>0.57858037291798903</v>
      </c>
      <c r="L7" s="45"/>
      <c r="M7" s="45"/>
      <c r="N7" s="114" t="s">
        <v>499</v>
      </c>
      <c r="W7" s="21">
        <v>6</v>
      </c>
      <c r="X7" s="21">
        <v>3061</v>
      </c>
      <c r="Y7" s="24">
        <v>44603</v>
      </c>
      <c r="Z7" s="21" t="s">
        <v>521</v>
      </c>
      <c r="AA7" s="21" t="s">
        <v>496</v>
      </c>
      <c r="AB7" s="21">
        <v>9.6999999999999993</v>
      </c>
      <c r="AC7" s="21" t="s">
        <v>499</v>
      </c>
      <c r="AD7" s="21">
        <v>60</v>
      </c>
    </row>
    <row r="8" spans="1:30" ht="17.25" customHeight="1" thickBot="1" x14ac:dyDescent="0.3">
      <c r="A8" s="21">
        <v>3</v>
      </c>
      <c r="B8" s="22">
        <v>1.2262658227848102E-3</v>
      </c>
      <c r="C8" s="22">
        <v>1.6813291139240508E-3</v>
      </c>
      <c r="D8" s="22">
        <v>2.8999999999999998E-3</v>
      </c>
      <c r="F8" s="21" t="s">
        <v>477</v>
      </c>
      <c r="G8" s="23">
        <v>34079</v>
      </c>
      <c r="H8" s="21">
        <v>1.07</v>
      </c>
      <c r="K8" s="16">
        <f>LARGE(B11:C11,1)/(B11+C11)</f>
        <v>0.77658486707566454</v>
      </c>
      <c r="W8" s="21">
        <v>7</v>
      </c>
      <c r="X8" s="21">
        <v>3044</v>
      </c>
      <c r="Y8" s="24">
        <v>44582</v>
      </c>
      <c r="Z8" s="21" t="s">
        <v>513</v>
      </c>
      <c r="AA8" s="21" t="s">
        <v>496</v>
      </c>
      <c r="AB8" s="21">
        <v>9.6</v>
      </c>
      <c r="AC8" s="21" t="s">
        <v>499</v>
      </c>
      <c r="AD8" s="21">
        <v>57</v>
      </c>
    </row>
    <row r="9" spans="1:30" ht="17.25" customHeight="1" thickBot="1" x14ac:dyDescent="0.3">
      <c r="A9" s="21">
        <v>4</v>
      </c>
      <c r="B9" s="22">
        <v>2.2563291139240504E-3</v>
      </c>
      <c r="C9" s="22">
        <v>1.2737341772151899E-3</v>
      </c>
      <c r="D9" s="22">
        <v>3.5999999999999999E-3</v>
      </c>
      <c r="F9" s="21" t="s">
        <v>478</v>
      </c>
      <c r="G9" s="23">
        <v>30351</v>
      </c>
      <c r="H9" s="21">
        <v>0.95</v>
      </c>
      <c r="K9" s="16">
        <f>LARGE(B12:C12,1)/(B12+C12)</f>
        <v>0.71363360905391904</v>
      </c>
      <c r="W9" s="21">
        <v>8</v>
      </c>
      <c r="X9" s="21">
        <v>3040</v>
      </c>
      <c r="Y9" s="24">
        <v>44617</v>
      </c>
      <c r="Z9" s="21" t="s">
        <v>521</v>
      </c>
      <c r="AA9" s="21" t="s">
        <v>496</v>
      </c>
      <c r="AB9" s="21">
        <v>9.6</v>
      </c>
      <c r="AC9" s="21" t="s">
        <v>499</v>
      </c>
      <c r="AD9" s="21">
        <v>59</v>
      </c>
    </row>
    <row r="10" spans="1:30" ht="17.25" customHeight="1" thickBot="1" x14ac:dyDescent="0.3">
      <c r="A10" s="21">
        <v>5</v>
      </c>
      <c r="B10" s="22">
        <v>6.2294303797468349E-3</v>
      </c>
      <c r="C10" s="22">
        <v>1.7832278481012659E-3</v>
      </c>
      <c r="D10" s="22">
        <v>8.0000000000000002E-3</v>
      </c>
      <c r="F10" s="21" t="s">
        <v>479</v>
      </c>
      <c r="G10" s="23">
        <v>28819</v>
      </c>
      <c r="H10" s="21">
        <v>0.91</v>
      </c>
      <c r="K10" s="16">
        <f>LARGE(B20:C20,1)/(B20+C20)</f>
        <v>0.55523377915331051</v>
      </c>
      <c r="W10" s="21">
        <v>9</v>
      </c>
      <c r="X10" s="21">
        <v>3039</v>
      </c>
      <c r="Y10" s="24">
        <v>44606</v>
      </c>
      <c r="Z10" s="21" t="s">
        <v>513</v>
      </c>
      <c r="AA10" s="21" t="s">
        <v>492</v>
      </c>
      <c r="AB10" s="21">
        <v>9.6</v>
      </c>
      <c r="AC10" s="21" t="s">
        <v>499</v>
      </c>
      <c r="AD10" s="21">
        <v>59</v>
      </c>
    </row>
    <row r="11" spans="1:30" ht="17.25" customHeight="1" thickBot="1" x14ac:dyDescent="0.3">
      <c r="A11" s="21">
        <v>6</v>
      </c>
      <c r="B11" s="22">
        <v>1.6824367088607593E-2</v>
      </c>
      <c r="C11" s="22">
        <v>4.8401898734177209E-3</v>
      </c>
      <c r="D11" s="22">
        <v>2.1700000000000001E-2</v>
      </c>
      <c r="F11" s="21" t="s">
        <v>480</v>
      </c>
      <c r="G11" s="23">
        <v>28999</v>
      </c>
      <c r="H11" s="21">
        <v>0.91</v>
      </c>
      <c r="K11" s="16">
        <f>LARGE(B21:C21,1)/(B21+C21)</f>
        <v>0.57858037291798903</v>
      </c>
      <c r="W11" s="21">
        <v>10</v>
      </c>
      <c r="X11" s="21">
        <v>3038</v>
      </c>
      <c r="Y11" s="24">
        <v>44631</v>
      </c>
      <c r="Z11" s="21" t="s">
        <v>513</v>
      </c>
      <c r="AA11" s="21" t="s">
        <v>496</v>
      </c>
      <c r="AB11" s="21">
        <v>9.6</v>
      </c>
      <c r="AC11" s="21" t="s">
        <v>499</v>
      </c>
      <c r="AD11" s="21">
        <v>57</v>
      </c>
    </row>
    <row r="12" spans="1:30" ht="17.25" customHeight="1" thickBot="1" x14ac:dyDescent="0.25">
      <c r="A12" s="21">
        <v>7</v>
      </c>
      <c r="B12" s="22">
        <v>2.8694620253164556E-2</v>
      </c>
      <c r="C12" s="22">
        <v>1.1514556962025316E-2</v>
      </c>
      <c r="D12" s="22">
        <v>4.02E-2</v>
      </c>
      <c r="F12" s="21" t="s">
        <v>481</v>
      </c>
      <c r="G12" s="23">
        <v>28878</v>
      </c>
      <c r="H12" s="21">
        <v>0.91</v>
      </c>
      <c r="W12" s="21">
        <v>20</v>
      </c>
      <c r="X12" s="21">
        <v>2999</v>
      </c>
      <c r="Y12" s="24">
        <v>44652</v>
      </c>
      <c r="Z12" s="21" t="s">
        <v>513</v>
      </c>
      <c r="AA12" s="21" t="s">
        <v>496</v>
      </c>
      <c r="AB12" s="21">
        <v>9.5</v>
      </c>
      <c r="AC12" s="21" t="s">
        <v>499</v>
      </c>
      <c r="AD12" s="21">
        <v>60</v>
      </c>
    </row>
    <row r="13" spans="1:30" ht="17.25" customHeight="1" thickBot="1" x14ac:dyDescent="0.25">
      <c r="A13" s="21">
        <v>8</v>
      </c>
      <c r="B13" s="22">
        <v>3.4874999999999996E-2</v>
      </c>
      <c r="C13" s="22">
        <v>1.8443670886075951E-2</v>
      </c>
      <c r="D13" s="22">
        <v>5.3400000000000003E-2</v>
      </c>
      <c r="F13" s="21" t="s">
        <v>482</v>
      </c>
      <c r="G13" s="23">
        <v>28007</v>
      </c>
      <c r="H13" s="21">
        <v>0.88</v>
      </c>
      <c r="W13" s="21">
        <v>25</v>
      </c>
      <c r="X13" s="21">
        <v>2989</v>
      </c>
      <c r="Y13" s="24">
        <v>44657</v>
      </c>
      <c r="Z13" s="21" t="s">
        <v>521</v>
      </c>
      <c r="AA13" s="21" t="s">
        <v>494</v>
      </c>
      <c r="AB13" s="21">
        <v>9.5</v>
      </c>
      <c r="AC13" s="21" t="s">
        <v>499</v>
      </c>
      <c r="AD13" s="21">
        <v>63</v>
      </c>
    </row>
    <row r="14" spans="1:30" ht="15" thickBot="1" x14ac:dyDescent="0.25">
      <c r="A14" s="21">
        <v>9</v>
      </c>
      <c r="B14" s="22">
        <v>3.6199367088607597E-2</v>
      </c>
      <c r="C14" s="22">
        <v>2.2774367088607594E-2</v>
      </c>
      <c r="D14" s="22">
        <v>5.8999999999999997E-2</v>
      </c>
      <c r="F14" s="21" t="s">
        <v>483</v>
      </c>
      <c r="G14" s="23">
        <v>33537</v>
      </c>
      <c r="H14" s="21">
        <v>1.05</v>
      </c>
      <c r="W14" s="21">
        <v>30</v>
      </c>
      <c r="X14" s="21">
        <v>2980</v>
      </c>
      <c r="Y14" s="24">
        <v>44883</v>
      </c>
      <c r="Z14" s="21" t="s">
        <v>513</v>
      </c>
      <c r="AA14" s="21" t="s">
        <v>496</v>
      </c>
      <c r="AB14" s="21">
        <v>9.4</v>
      </c>
      <c r="AC14" s="21" t="s">
        <v>499</v>
      </c>
      <c r="AD14" s="21">
        <v>60</v>
      </c>
    </row>
    <row r="15" spans="1:30" ht="15" thickBot="1" x14ac:dyDescent="0.25">
      <c r="A15" s="21">
        <v>10</v>
      </c>
      <c r="B15" s="22">
        <v>3.6346518987341772E-2</v>
      </c>
      <c r="C15" s="22">
        <v>2.6748417721518987E-2</v>
      </c>
      <c r="D15" s="22">
        <v>6.3100000000000003E-2</v>
      </c>
      <c r="F15" s="21" t="s">
        <v>484</v>
      </c>
      <c r="G15" s="23">
        <v>31657</v>
      </c>
      <c r="H15" s="21">
        <v>1</v>
      </c>
      <c r="W15" s="21">
        <v>35</v>
      </c>
      <c r="X15" s="21">
        <v>2957</v>
      </c>
      <c r="Y15" s="24">
        <v>44636</v>
      </c>
      <c r="Z15" s="21" t="s">
        <v>514</v>
      </c>
      <c r="AA15" s="21" t="s">
        <v>494</v>
      </c>
      <c r="AB15" s="21">
        <v>9.4</v>
      </c>
      <c r="AC15" s="21" t="s">
        <v>499</v>
      </c>
      <c r="AD15" s="21">
        <v>58</v>
      </c>
    </row>
    <row r="16" spans="1:30" ht="15" thickBot="1" x14ac:dyDescent="0.25">
      <c r="A16" s="21">
        <v>11</v>
      </c>
      <c r="B16" s="22">
        <v>3.6493670886075941E-2</v>
      </c>
      <c r="C16" s="22">
        <v>3.0671518987341769E-2</v>
      </c>
      <c r="D16" s="22">
        <v>6.7199999999999996E-2</v>
      </c>
      <c r="F16" s="21" t="s">
        <v>485</v>
      </c>
      <c r="G16" s="23">
        <v>31432</v>
      </c>
      <c r="H16" s="21">
        <v>0.99</v>
      </c>
      <c r="W16" s="21">
        <v>40</v>
      </c>
      <c r="X16" s="21">
        <v>2954</v>
      </c>
      <c r="Y16" s="24">
        <v>44624</v>
      </c>
      <c r="Z16" s="21" t="s">
        <v>513</v>
      </c>
      <c r="AA16" s="21" t="s">
        <v>496</v>
      </c>
      <c r="AB16" s="21">
        <v>9.3000000000000007</v>
      </c>
      <c r="AC16" s="21" t="s">
        <v>499</v>
      </c>
      <c r="AD16" s="21">
        <v>58</v>
      </c>
    </row>
    <row r="17" spans="1:30" ht="15" thickBot="1" x14ac:dyDescent="0.25">
      <c r="A17" s="21">
        <v>12</v>
      </c>
      <c r="B17" s="22">
        <v>3.5561708860759496E-2</v>
      </c>
      <c r="C17" s="22">
        <v>3.4390822784810128E-2</v>
      </c>
      <c r="D17" s="22">
        <v>6.9900000000000004E-2</v>
      </c>
      <c r="W17" s="21">
        <v>45</v>
      </c>
      <c r="X17" s="21">
        <v>2947</v>
      </c>
      <c r="Y17" s="24">
        <v>44609</v>
      </c>
      <c r="Z17" s="21" t="s">
        <v>521</v>
      </c>
      <c r="AA17" s="21" t="s">
        <v>495</v>
      </c>
      <c r="AB17" s="21">
        <v>9.3000000000000007</v>
      </c>
      <c r="AC17" s="21" t="s">
        <v>499</v>
      </c>
      <c r="AD17" s="21">
        <v>61</v>
      </c>
    </row>
    <row r="18" spans="1:30" ht="15" thickBot="1" x14ac:dyDescent="0.25">
      <c r="A18" s="21">
        <v>13</v>
      </c>
      <c r="B18" s="22">
        <v>3.4384493670886078E-2</v>
      </c>
      <c r="C18" s="22">
        <v>3.6123101265822785E-2</v>
      </c>
      <c r="D18" s="22">
        <v>7.0499999999999993E-2</v>
      </c>
      <c r="W18" s="21">
        <v>50</v>
      </c>
      <c r="X18" s="21">
        <v>2932</v>
      </c>
      <c r="Y18" s="24">
        <v>44657</v>
      </c>
      <c r="Z18" s="21" t="s">
        <v>513</v>
      </c>
      <c r="AA18" s="21" t="s">
        <v>494</v>
      </c>
      <c r="AB18" s="21">
        <v>9.3000000000000007</v>
      </c>
      <c r="AC18" s="21" t="s">
        <v>499</v>
      </c>
      <c r="AD18" s="21">
        <v>58</v>
      </c>
    </row>
    <row r="19" spans="1:30" ht="17.25" customHeight="1" thickBot="1" x14ac:dyDescent="0.25">
      <c r="A19" s="21">
        <v>14</v>
      </c>
      <c r="B19" s="22">
        <v>3.3011075949367093E-2</v>
      </c>
      <c r="C19" s="22">
        <v>3.7396835443037978E-2</v>
      </c>
      <c r="D19" s="22">
        <v>7.0400000000000004E-2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2891</v>
      </c>
      <c r="Y19" s="24">
        <v>44592</v>
      </c>
      <c r="Z19" s="21" t="s">
        <v>513</v>
      </c>
      <c r="AA19" s="21" t="s">
        <v>492</v>
      </c>
      <c r="AB19" s="21">
        <v>9.1</v>
      </c>
      <c r="AC19" s="21" t="s">
        <v>499</v>
      </c>
      <c r="AD19" s="21">
        <v>60</v>
      </c>
    </row>
    <row r="20" spans="1:30" ht="17.25" customHeight="1" thickBot="1" x14ac:dyDescent="0.25">
      <c r="A20" s="21">
        <v>15</v>
      </c>
      <c r="B20" s="22">
        <v>3.1833860759493675E-2</v>
      </c>
      <c r="C20" s="22">
        <v>3.9740506329113925E-2</v>
      </c>
      <c r="D20" s="22">
        <v>7.1599999999999997E-2</v>
      </c>
      <c r="F20" s="21" t="s">
        <v>488</v>
      </c>
      <c r="G20" s="23">
        <v>22435</v>
      </c>
      <c r="H20" s="21">
        <v>0.71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2856</v>
      </c>
      <c r="Y20" s="24">
        <v>44579</v>
      </c>
      <c r="Z20" s="21" t="s">
        <v>521</v>
      </c>
      <c r="AA20" s="21" t="s">
        <v>493</v>
      </c>
      <c r="AB20" s="21">
        <v>9</v>
      </c>
      <c r="AC20" s="21" t="s">
        <v>499</v>
      </c>
      <c r="AD20" s="21">
        <v>64</v>
      </c>
    </row>
    <row r="21" spans="1:30" ht="17.25" customHeight="1" thickBot="1" x14ac:dyDescent="0.25">
      <c r="A21" s="21">
        <v>16</v>
      </c>
      <c r="B21" s="22">
        <v>3.1098101265822783E-2</v>
      </c>
      <c r="C21" s="22">
        <v>4.2695569620253164E-2</v>
      </c>
      <c r="D21" s="22">
        <v>7.3700000000000002E-2</v>
      </c>
      <c r="F21" s="21" t="s">
        <v>492</v>
      </c>
      <c r="G21" s="23">
        <v>32320</v>
      </c>
      <c r="H21" s="21">
        <v>1.02</v>
      </c>
      <c r="J21" s="12">
        <v>5</v>
      </c>
      <c r="K21" s="12">
        <f>X6</f>
        <v>3062</v>
      </c>
      <c r="L21" s="18"/>
      <c r="M21" s="12"/>
      <c r="N21" s="140">
        <f>K21/$F$2</f>
        <v>9.6898734177215187E-2</v>
      </c>
      <c r="W21" s="21">
        <v>125</v>
      </c>
      <c r="X21" s="21">
        <v>2834</v>
      </c>
      <c r="Y21" s="24">
        <v>44882</v>
      </c>
      <c r="Z21" s="21" t="s">
        <v>513</v>
      </c>
      <c r="AA21" s="21" t="s">
        <v>495</v>
      </c>
      <c r="AB21" s="21">
        <v>9</v>
      </c>
      <c r="AC21" s="21" t="s">
        <v>499</v>
      </c>
      <c r="AD21" s="21">
        <v>61</v>
      </c>
    </row>
    <row r="22" spans="1:30" ht="17.25" customHeight="1" thickBot="1" x14ac:dyDescent="0.25">
      <c r="A22" s="21">
        <v>17</v>
      </c>
      <c r="B22" s="22">
        <v>2.9969936708860761E-2</v>
      </c>
      <c r="C22" s="22">
        <v>4.5090189873417716E-2</v>
      </c>
      <c r="D22" s="22">
        <v>7.4999999999999997E-2</v>
      </c>
      <c r="F22" s="21" t="s">
        <v>493</v>
      </c>
      <c r="G22" s="23">
        <v>34097</v>
      </c>
      <c r="H22" s="21">
        <v>1.07</v>
      </c>
      <c r="J22" s="12">
        <v>10</v>
      </c>
      <c r="K22" s="12">
        <f>X11</f>
        <v>3038</v>
      </c>
      <c r="L22" s="18"/>
      <c r="M22" s="12"/>
      <c r="N22" s="140">
        <f t="shared" ref="N22:N28" si="0">K22/$F$2</f>
        <v>9.6139240506329118E-2</v>
      </c>
      <c r="W22" s="21">
        <v>150</v>
      </c>
      <c r="X22" s="21">
        <v>2809</v>
      </c>
      <c r="Y22" s="24">
        <v>44609</v>
      </c>
      <c r="Z22" s="21" t="s">
        <v>514</v>
      </c>
      <c r="AA22" s="21" t="s">
        <v>495</v>
      </c>
      <c r="AB22" s="21">
        <v>8.9</v>
      </c>
      <c r="AC22" s="21" t="s">
        <v>499</v>
      </c>
      <c r="AD22" s="21">
        <v>57</v>
      </c>
    </row>
    <row r="23" spans="1:30" ht="17.25" customHeight="1" thickBot="1" x14ac:dyDescent="0.25">
      <c r="A23" s="21">
        <v>18</v>
      </c>
      <c r="B23" s="22">
        <v>2.6977848101265824E-2</v>
      </c>
      <c r="C23" s="22">
        <v>4.1931329113924047E-2</v>
      </c>
      <c r="D23" s="22">
        <v>6.8900000000000003E-2</v>
      </c>
      <c r="F23" s="21" t="s">
        <v>494</v>
      </c>
      <c r="G23" s="23">
        <v>34930</v>
      </c>
      <c r="H23" s="21">
        <v>1.1000000000000001</v>
      </c>
      <c r="J23" s="12">
        <v>20</v>
      </c>
      <c r="K23" s="12">
        <f>X12</f>
        <v>2999</v>
      </c>
      <c r="L23" s="18"/>
      <c r="M23" s="12"/>
      <c r="N23" s="140">
        <f t="shared" si="0"/>
        <v>9.4905063291139236E-2</v>
      </c>
      <c r="W23" s="21">
        <v>175</v>
      </c>
      <c r="X23" s="21">
        <v>2786</v>
      </c>
      <c r="Y23" s="24">
        <v>44914</v>
      </c>
      <c r="Z23" s="21" t="s">
        <v>513</v>
      </c>
      <c r="AA23" s="21" t="s">
        <v>492</v>
      </c>
      <c r="AB23" s="21">
        <v>8.8000000000000007</v>
      </c>
      <c r="AC23" s="21" t="s">
        <v>499</v>
      </c>
      <c r="AD23" s="21">
        <v>62</v>
      </c>
    </row>
    <row r="24" spans="1:30" ht="17.25" customHeight="1" thickBot="1" x14ac:dyDescent="0.25">
      <c r="A24" s="21">
        <v>19</v>
      </c>
      <c r="B24" s="22">
        <v>2.1435126582278481E-2</v>
      </c>
      <c r="C24" s="22">
        <v>3.2454746835443041E-2</v>
      </c>
      <c r="D24" s="22">
        <v>5.3800000000000001E-2</v>
      </c>
      <c r="F24" s="21" t="s">
        <v>495</v>
      </c>
      <c r="G24" s="23">
        <v>34300</v>
      </c>
      <c r="H24" s="21">
        <v>1.08</v>
      </c>
      <c r="J24" s="12">
        <v>30</v>
      </c>
      <c r="K24" s="12">
        <f>X14</f>
        <v>2980</v>
      </c>
      <c r="L24" s="18"/>
      <c r="M24" s="12"/>
      <c r="N24" s="140">
        <f t="shared" si="0"/>
        <v>9.4303797468354433E-2</v>
      </c>
      <c r="W24" s="21">
        <v>200</v>
      </c>
      <c r="X24" s="21">
        <v>2771</v>
      </c>
      <c r="Y24" s="24">
        <v>44851</v>
      </c>
      <c r="Z24" s="21" t="s">
        <v>515</v>
      </c>
      <c r="AA24" s="21" t="s">
        <v>492</v>
      </c>
      <c r="AB24" s="21">
        <v>8.8000000000000007</v>
      </c>
      <c r="AC24" s="21" t="s">
        <v>499</v>
      </c>
      <c r="AD24" s="21">
        <v>55</v>
      </c>
    </row>
    <row r="25" spans="1:30" ht="17.25" customHeight="1" thickBot="1" x14ac:dyDescent="0.25">
      <c r="A25" s="21">
        <v>20</v>
      </c>
      <c r="B25" s="22">
        <v>1.5843354430379746E-2</v>
      </c>
      <c r="C25" s="22">
        <v>2.5067088607594937E-2</v>
      </c>
      <c r="D25" s="22">
        <v>4.0899999999999999E-2</v>
      </c>
      <c r="F25" s="21" t="s">
        <v>496</v>
      </c>
      <c r="G25" s="23">
        <v>35594</v>
      </c>
      <c r="H25" s="21">
        <v>1.1200000000000001</v>
      </c>
      <c r="J25" s="12">
        <v>50</v>
      </c>
      <c r="K25" s="12">
        <f>X18</f>
        <v>2932</v>
      </c>
      <c r="L25" s="18"/>
      <c r="M25" s="12"/>
      <c r="N25" s="140">
        <f t="shared" si="0"/>
        <v>9.2784810126582282E-2</v>
      </c>
    </row>
    <row r="26" spans="1:30" ht="17.25" customHeight="1" thickBot="1" x14ac:dyDescent="0.25">
      <c r="A26" s="21">
        <v>21</v>
      </c>
      <c r="B26" s="22">
        <v>1.1674050632911393E-2</v>
      </c>
      <c r="C26" s="22">
        <v>1.9819303797468352E-2</v>
      </c>
      <c r="D26" s="22">
        <v>3.15E-2</v>
      </c>
      <c r="F26" s="21" t="s">
        <v>497</v>
      </c>
      <c r="G26" s="23">
        <v>28585</v>
      </c>
      <c r="H26" s="21">
        <v>0.9</v>
      </c>
      <c r="J26" s="12">
        <v>100</v>
      </c>
      <c r="K26" s="12">
        <f>X20</f>
        <v>2856</v>
      </c>
      <c r="L26" s="18"/>
      <c r="M26" s="12"/>
      <c r="N26" s="140">
        <f t="shared" si="0"/>
        <v>9.0379746835443031E-2</v>
      </c>
    </row>
    <row r="27" spans="1:30" ht="17.25" customHeight="1" thickBot="1" x14ac:dyDescent="0.25">
      <c r="A27" s="21">
        <v>22</v>
      </c>
      <c r="B27" s="22">
        <v>8.3386075949367089E-3</v>
      </c>
      <c r="C27" s="22">
        <v>1.4571518987341771E-2</v>
      </c>
      <c r="D27" s="22">
        <v>2.29E-2</v>
      </c>
      <c r="J27" s="12">
        <v>150</v>
      </c>
      <c r="K27" s="12">
        <f>X22</f>
        <v>2809</v>
      </c>
      <c r="L27" s="18"/>
      <c r="M27" s="12"/>
      <c r="N27" s="140">
        <f t="shared" si="0"/>
        <v>8.8892405063291144E-2</v>
      </c>
    </row>
    <row r="28" spans="1:30" ht="17.25" customHeight="1" thickBot="1" x14ac:dyDescent="0.25">
      <c r="A28" s="21">
        <v>23</v>
      </c>
      <c r="B28" s="22">
        <v>5.3465189873417715E-3</v>
      </c>
      <c r="C28" s="22">
        <v>9.5275316455696226E-3</v>
      </c>
      <c r="D28" s="22">
        <v>1.49E-2</v>
      </c>
      <c r="J28" s="12">
        <v>200</v>
      </c>
      <c r="K28" s="12">
        <f>X24</f>
        <v>2771</v>
      </c>
      <c r="L28" s="18"/>
      <c r="M28" s="12"/>
      <c r="N28" s="140">
        <f t="shared" si="0"/>
        <v>8.7689873417721526E-2</v>
      </c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2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25">
      <c r="A1" s="151" t="s">
        <v>501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thickBot="1" x14ac:dyDescent="0.4">
      <c r="D2" s="5" t="s">
        <v>673</v>
      </c>
      <c r="F2" s="6">
        <v>58300</v>
      </c>
      <c r="H2" s="7" t="s">
        <v>462</v>
      </c>
      <c r="W2" s="21">
        <v>1</v>
      </c>
      <c r="X2" s="21">
        <v>4980</v>
      </c>
      <c r="Y2" s="24">
        <v>44622</v>
      </c>
      <c r="Z2" s="21" t="s">
        <v>514</v>
      </c>
      <c r="AA2" s="21" t="s">
        <v>494</v>
      </c>
      <c r="AB2" s="21">
        <v>8.5</v>
      </c>
      <c r="AC2" s="21" t="s">
        <v>499</v>
      </c>
      <c r="AD2" s="21">
        <v>57</v>
      </c>
    </row>
    <row r="3" spans="1:30" ht="15.75" customHeight="1" thickBot="1" x14ac:dyDescent="0.25">
      <c r="W3" s="21">
        <v>2</v>
      </c>
      <c r="X3" s="21">
        <v>4964</v>
      </c>
      <c r="Y3" s="24">
        <v>44586</v>
      </c>
      <c r="Z3" s="21" t="s">
        <v>514</v>
      </c>
      <c r="AA3" s="21" t="s">
        <v>493</v>
      </c>
      <c r="AB3" s="21">
        <v>8.5</v>
      </c>
      <c r="AC3" s="21" t="s">
        <v>499</v>
      </c>
      <c r="AD3" s="21">
        <v>56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4927</v>
      </c>
      <c r="Y4" s="24">
        <v>44602</v>
      </c>
      <c r="Z4" s="21" t="s">
        <v>514</v>
      </c>
      <c r="AA4" s="21" t="s">
        <v>495</v>
      </c>
      <c r="AB4" s="21">
        <v>8.5</v>
      </c>
      <c r="AC4" s="21" t="s">
        <v>499</v>
      </c>
      <c r="AD4" s="21">
        <v>56</v>
      </c>
    </row>
    <row r="5" spans="1:30" ht="15.75" customHeight="1" thickBot="1" x14ac:dyDescent="0.25">
      <c r="A5" s="21">
        <v>0</v>
      </c>
      <c r="B5" s="22">
        <v>4.986277873070326E-3</v>
      </c>
      <c r="C5" s="22">
        <v>5.8915951972555742E-3</v>
      </c>
      <c r="D5" s="41">
        <v>1.09E-2</v>
      </c>
      <c r="F5" s="21" t="s">
        <v>471</v>
      </c>
      <c r="G5" s="23">
        <v>57674</v>
      </c>
      <c r="H5" s="21">
        <v>0.99</v>
      </c>
      <c r="J5" s="164" t="s">
        <v>472</v>
      </c>
      <c r="K5" s="165"/>
      <c r="L5" s="165"/>
      <c r="M5" s="165"/>
      <c r="N5" s="166"/>
      <c r="W5" s="21">
        <v>4</v>
      </c>
      <c r="X5" s="21">
        <v>4913</v>
      </c>
      <c r="Y5" s="24">
        <v>44595</v>
      </c>
      <c r="Z5" s="21" t="s">
        <v>514</v>
      </c>
      <c r="AA5" s="21" t="s">
        <v>495</v>
      </c>
      <c r="AB5" s="21">
        <v>8.4</v>
      </c>
      <c r="AC5" s="21" t="s">
        <v>499</v>
      </c>
      <c r="AD5" s="21">
        <v>57</v>
      </c>
    </row>
    <row r="6" spans="1:30" ht="15.75" customHeight="1" thickBot="1" x14ac:dyDescent="0.25">
      <c r="A6" s="21">
        <v>1</v>
      </c>
      <c r="B6" s="22">
        <v>2.9917667238421957E-3</v>
      </c>
      <c r="C6" s="22">
        <v>3.7060034305317325E-3</v>
      </c>
      <c r="D6" s="22">
        <v>6.7000000000000002E-3</v>
      </c>
      <c r="F6" s="21" t="s">
        <v>473</v>
      </c>
      <c r="G6" s="23">
        <v>62272</v>
      </c>
      <c r="H6" s="21">
        <v>1.06</v>
      </c>
      <c r="J6" s="113" t="s">
        <v>474</v>
      </c>
      <c r="K6" s="114">
        <f>LARGE((K8,K9),1)</f>
        <v>0.75308115649949614</v>
      </c>
      <c r="L6" s="45"/>
      <c r="M6" s="45"/>
      <c r="N6" s="114" t="s">
        <v>498</v>
      </c>
      <c r="W6" s="21">
        <v>5</v>
      </c>
      <c r="X6" s="21">
        <v>4902</v>
      </c>
      <c r="Y6" s="24">
        <v>44592</v>
      </c>
      <c r="Z6" s="21" t="s">
        <v>514</v>
      </c>
      <c r="AA6" s="21" t="s">
        <v>492</v>
      </c>
      <c r="AB6" s="21">
        <v>8.4</v>
      </c>
      <c r="AC6" s="21" t="s">
        <v>499</v>
      </c>
      <c r="AD6" s="21">
        <v>56</v>
      </c>
    </row>
    <row r="7" spans="1:30" ht="15.75" customHeight="1" thickBot="1" x14ac:dyDescent="0.25">
      <c r="A7" s="21">
        <v>2</v>
      </c>
      <c r="B7" s="22">
        <v>2.2044596912521438E-3</v>
      </c>
      <c r="C7" s="22">
        <v>2.6607204116638082E-3</v>
      </c>
      <c r="D7" s="22">
        <v>4.8999999999999998E-3</v>
      </c>
      <c r="F7" s="21" t="s">
        <v>475</v>
      </c>
      <c r="G7" s="23">
        <v>61392</v>
      </c>
      <c r="H7" s="21">
        <v>1.05</v>
      </c>
      <c r="J7" s="12" t="s">
        <v>476</v>
      </c>
      <c r="K7" s="114">
        <f>LARGE((K10,K11),1)</f>
        <v>0.54485347459236277</v>
      </c>
      <c r="L7" s="45"/>
      <c r="M7" s="45"/>
      <c r="N7" s="114" t="s">
        <v>499</v>
      </c>
      <c r="W7" s="21">
        <v>6</v>
      </c>
      <c r="X7" s="21">
        <v>4899</v>
      </c>
      <c r="Y7" s="24">
        <v>44741</v>
      </c>
      <c r="Z7" s="21" t="s">
        <v>521</v>
      </c>
      <c r="AA7" s="21" t="s">
        <v>494</v>
      </c>
      <c r="AB7" s="21">
        <v>8.4</v>
      </c>
      <c r="AC7" s="21" t="s">
        <v>499</v>
      </c>
      <c r="AD7" s="21">
        <v>57</v>
      </c>
    </row>
    <row r="8" spans="1:30" ht="15.75" customHeight="1" thickBot="1" x14ac:dyDescent="0.3">
      <c r="A8" s="21">
        <v>3</v>
      </c>
      <c r="B8" s="22">
        <v>2.4668953687821613E-3</v>
      </c>
      <c r="C8" s="22">
        <v>1.9955403087478559E-3</v>
      </c>
      <c r="D8" s="22">
        <v>4.4999999999999997E-3</v>
      </c>
      <c r="F8" s="21" t="s">
        <v>477</v>
      </c>
      <c r="G8" s="23">
        <v>60518</v>
      </c>
      <c r="H8" s="21">
        <v>1.03</v>
      </c>
      <c r="K8" s="16">
        <f>LARGE(B11:C11,1)/(B11+C11)</f>
        <v>0.75308115649949614</v>
      </c>
      <c r="W8" s="21">
        <v>7</v>
      </c>
      <c r="X8" s="21">
        <v>4896</v>
      </c>
      <c r="Y8" s="24">
        <v>44603</v>
      </c>
      <c r="Z8" s="21" t="s">
        <v>514</v>
      </c>
      <c r="AA8" s="21" t="s">
        <v>496</v>
      </c>
      <c r="AB8" s="21">
        <v>8.4</v>
      </c>
      <c r="AC8" s="21" t="s">
        <v>499</v>
      </c>
      <c r="AD8" s="21">
        <v>56</v>
      </c>
    </row>
    <row r="9" spans="1:30" ht="15.75" customHeight="1" thickBot="1" x14ac:dyDescent="0.3">
      <c r="A9" s="21">
        <v>4</v>
      </c>
      <c r="B9" s="22">
        <v>4.146483704974272E-3</v>
      </c>
      <c r="C9" s="22">
        <v>1.5679245283018867E-3</v>
      </c>
      <c r="D9" s="22">
        <v>5.7000000000000002E-3</v>
      </c>
      <c r="F9" s="21" t="s">
        <v>478</v>
      </c>
      <c r="G9" s="23">
        <v>57912</v>
      </c>
      <c r="H9" s="21">
        <v>0.99</v>
      </c>
      <c r="K9" s="16">
        <f>LARGE(B12:C12,1)/(B12+C12)</f>
        <v>0.68033836934771796</v>
      </c>
      <c r="W9" s="21">
        <v>8</v>
      </c>
      <c r="X9" s="21">
        <v>4881</v>
      </c>
      <c r="Y9" s="24">
        <v>44609</v>
      </c>
      <c r="Z9" s="21" t="s">
        <v>514</v>
      </c>
      <c r="AA9" s="21" t="s">
        <v>495</v>
      </c>
      <c r="AB9" s="21">
        <v>8.4</v>
      </c>
      <c r="AC9" s="21" t="s">
        <v>499</v>
      </c>
      <c r="AD9" s="21">
        <v>57</v>
      </c>
    </row>
    <row r="10" spans="1:30" ht="15.75" customHeight="1" thickBot="1" x14ac:dyDescent="0.3">
      <c r="A10" s="21">
        <v>5</v>
      </c>
      <c r="B10" s="22">
        <v>8.7128644939965683E-3</v>
      </c>
      <c r="C10" s="22">
        <v>2.4231560891938252E-3</v>
      </c>
      <c r="D10" s="22">
        <v>1.11E-2</v>
      </c>
      <c r="F10" s="21" t="s">
        <v>479</v>
      </c>
      <c r="G10" s="23">
        <v>56911</v>
      </c>
      <c r="H10" s="21">
        <v>0.97</v>
      </c>
      <c r="K10" s="16">
        <f>LARGE(B20:C20,1)/(B20+C20)</f>
        <v>0.5160470827335083</v>
      </c>
      <c r="W10" s="21">
        <v>9</v>
      </c>
      <c r="X10" s="21">
        <v>4879</v>
      </c>
      <c r="Y10" s="24">
        <v>44720</v>
      </c>
      <c r="Z10" s="21" t="s">
        <v>513</v>
      </c>
      <c r="AA10" s="21" t="s">
        <v>494</v>
      </c>
      <c r="AB10" s="21">
        <v>8.4</v>
      </c>
      <c r="AC10" s="21" t="s">
        <v>499</v>
      </c>
      <c r="AD10" s="21">
        <v>56</v>
      </c>
    </row>
    <row r="11" spans="1:30" ht="15.75" customHeight="1" thickBot="1" x14ac:dyDescent="0.3">
      <c r="A11" s="21">
        <v>6</v>
      </c>
      <c r="B11" s="22">
        <v>1.999759862778731E-2</v>
      </c>
      <c r="C11" s="22">
        <v>6.5567753001715265E-3</v>
      </c>
      <c r="D11" s="22">
        <v>2.6599999999999999E-2</v>
      </c>
      <c r="F11" s="21" t="s">
        <v>480</v>
      </c>
      <c r="G11" s="23">
        <v>55344</v>
      </c>
      <c r="H11" s="21">
        <v>0.95</v>
      </c>
      <c r="K11" s="16">
        <f>LARGE(B21:C21,1)/(B21+C21)</f>
        <v>0.54485347459236277</v>
      </c>
      <c r="W11" s="21">
        <v>10</v>
      </c>
      <c r="X11" s="21">
        <v>4876</v>
      </c>
      <c r="Y11" s="24">
        <v>44770</v>
      </c>
      <c r="Z11" s="21" t="s">
        <v>513</v>
      </c>
      <c r="AA11" s="21" t="s">
        <v>495</v>
      </c>
      <c r="AB11" s="21">
        <v>8.4</v>
      </c>
      <c r="AC11" s="21" t="s">
        <v>499</v>
      </c>
      <c r="AD11" s="21">
        <v>56</v>
      </c>
    </row>
    <row r="12" spans="1:30" ht="15.75" customHeight="1" thickBot="1" x14ac:dyDescent="0.25">
      <c r="A12" s="21">
        <v>7</v>
      </c>
      <c r="B12" s="22">
        <v>3.3066895368782163E-2</v>
      </c>
      <c r="C12" s="22">
        <v>1.5536706689536878E-2</v>
      </c>
      <c r="D12" s="22">
        <v>4.8599999999999997E-2</v>
      </c>
      <c r="F12" s="21" t="s">
        <v>481</v>
      </c>
      <c r="G12" s="23">
        <v>57399</v>
      </c>
      <c r="H12" s="21">
        <v>0.98</v>
      </c>
      <c r="W12" s="21">
        <v>20</v>
      </c>
      <c r="X12" s="21">
        <v>4831</v>
      </c>
      <c r="Y12" s="24">
        <v>44589</v>
      </c>
      <c r="Z12" s="21" t="s">
        <v>513</v>
      </c>
      <c r="AA12" s="21" t="s">
        <v>496</v>
      </c>
      <c r="AB12" s="21">
        <v>8.3000000000000007</v>
      </c>
      <c r="AC12" s="21" t="s">
        <v>499</v>
      </c>
      <c r="AD12" s="21">
        <v>58</v>
      </c>
    </row>
    <row r="13" spans="1:30" ht="15.75" customHeight="1" thickBot="1" x14ac:dyDescent="0.25">
      <c r="A13" s="21">
        <v>8</v>
      </c>
      <c r="B13" s="22">
        <v>3.5271355060034301E-2</v>
      </c>
      <c r="C13" s="22">
        <v>2.3186277873070326E-2</v>
      </c>
      <c r="D13" s="22">
        <v>5.8500000000000003E-2</v>
      </c>
      <c r="F13" s="21" t="s">
        <v>482</v>
      </c>
      <c r="G13" s="23">
        <v>52352</v>
      </c>
      <c r="H13" s="21">
        <v>0.89</v>
      </c>
      <c r="W13" s="21">
        <v>25</v>
      </c>
      <c r="X13" s="21">
        <v>4822</v>
      </c>
      <c r="Y13" s="24">
        <v>44565</v>
      </c>
      <c r="Z13" s="21" t="s">
        <v>514</v>
      </c>
      <c r="AA13" s="21" t="s">
        <v>493</v>
      </c>
      <c r="AB13" s="21">
        <v>8.3000000000000007</v>
      </c>
      <c r="AC13" s="21" t="s">
        <v>499</v>
      </c>
      <c r="AD13" s="21">
        <v>58</v>
      </c>
    </row>
    <row r="14" spans="1:30" ht="15.75" customHeight="1" thickBot="1" x14ac:dyDescent="0.25">
      <c r="A14" s="21">
        <v>9</v>
      </c>
      <c r="B14" s="22">
        <v>3.4536535162950258E-2</v>
      </c>
      <c r="C14" s="22">
        <v>2.4706689536878212E-2</v>
      </c>
      <c r="D14" s="22">
        <v>5.9200000000000003E-2</v>
      </c>
      <c r="F14" s="21" t="s">
        <v>483</v>
      </c>
      <c r="G14" s="23">
        <v>59399</v>
      </c>
      <c r="H14" s="21">
        <v>1.02</v>
      </c>
      <c r="W14" s="21">
        <v>30</v>
      </c>
      <c r="X14" s="21">
        <v>4808</v>
      </c>
      <c r="Y14" s="24">
        <v>44907</v>
      </c>
      <c r="Z14" s="21" t="s">
        <v>514</v>
      </c>
      <c r="AA14" s="21" t="s">
        <v>492</v>
      </c>
      <c r="AB14" s="21">
        <v>8.1999999999999993</v>
      </c>
      <c r="AC14" s="21" t="s">
        <v>499</v>
      </c>
      <c r="AD14" s="21">
        <v>55</v>
      </c>
    </row>
    <row r="15" spans="1:30" ht="15.75" customHeight="1" thickBot="1" x14ac:dyDescent="0.25">
      <c r="A15" s="21">
        <v>10</v>
      </c>
      <c r="B15" s="22">
        <v>3.4379073756432253E-2</v>
      </c>
      <c r="C15" s="22">
        <v>2.4896740994854203E-2</v>
      </c>
      <c r="D15" s="22">
        <v>5.9299999999999999E-2</v>
      </c>
      <c r="F15" s="21" t="s">
        <v>484</v>
      </c>
      <c r="G15" s="23">
        <v>60026</v>
      </c>
      <c r="H15" s="21">
        <v>1.03</v>
      </c>
      <c r="W15" s="21">
        <v>35</v>
      </c>
      <c r="X15" s="21">
        <v>4803</v>
      </c>
      <c r="Y15" s="24">
        <v>44735</v>
      </c>
      <c r="Z15" s="21" t="s">
        <v>521</v>
      </c>
      <c r="AA15" s="21" t="s">
        <v>495</v>
      </c>
      <c r="AB15" s="21">
        <v>8.1999999999999993</v>
      </c>
      <c r="AC15" s="21" t="s">
        <v>499</v>
      </c>
      <c r="AD15" s="21">
        <v>56</v>
      </c>
    </row>
    <row r="16" spans="1:30" ht="15.75" customHeight="1" thickBot="1" x14ac:dyDescent="0.25">
      <c r="A16" s="21">
        <v>11</v>
      </c>
      <c r="B16" s="22">
        <v>3.5061406518010291E-2</v>
      </c>
      <c r="C16" s="22">
        <v>2.6797255574614064E-2</v>
      </c>
      <c r="D16" s="22">
        <v>6.1800000000000001E-2</v>
      </c>
      <c r="F16" s="21" t="s">
        <v>485</v>
      </c>
      <c r="G16" s="23">
        <v>60606</v>
      </c>
      <c r="H16" s="21">
        <v>1.04</v>
      </c>
      <c r="W16" s="21">
        <v>40</v>
      </c>
      <c r="X16" s="21">
        <v>4799</v>
      </c>
      <c r="Y16" s="24">
        <v>44727</v>
      </c>
      <c r="Z16" s="21" t="s">
        <v>521</v>
      </c>
      <c r="AA16" s="21" t="s">
        <v>494</v>
      </c>
      <c r="AB16" s="21">
        <v>8.1999999999999993</v>
      </c>
      <c r="AC16" s="21" t="s">
        <v>499</v>
      </c>
      <c r="AD16" s="21">
        <v>57</v>
      </c>
    </row>
    <row r="17" spans="1:30" ht="15.75" customHeight="1" thickBot="1" x14ac:dyDescent="0.25">
      <c r="A17" s="21">
        <v>12</v>
      </c>
      <c r="B17" s="22">
        <v>3.5008919382504285E-2</v>
      </c>
      <c r="C17" s="22">
        <v>2.9267924528301889E-2</v>
      </c>
      <c r="D17" s="22">
        <v>6.4299999999999996E-2</v>
      </c>
      <c r="W17" s="21">
        <v>45</v>
      </c>
      <c r="X17" s="21">
        <v>4789</v>
      </c>
      <c r="Y17" s="24">
        <v>44589</v>
      </c>
      <c r="Z17" s="21" t="s">
        <v>514</v>
      </c>
      <c r="AA17" s="21" t="s">
        <v>496</v>
      </c>
      <c r="AB17" s="21">
        <v>8.1999999999999993</v>
      </c>
      <c r="AC17" s="21" t="s">
        <v>499</v>
      </c>
      <c r="AD17" s="21">
        <v>57</v>
      </c>
    </row>
    <row r="18" spans="1:30" ht="15.75" customHeight="1" thickBot="1" x14ac:dyDescent="0.25">
      <c r="A18" s="21">
        <v>13</v>
      </c>
      <c r="B18" s="22">
        <v>3.4746483704974268E-2</v>
      </c>
      <c r="C18" s="22">
        <v>3.1691080617495711E-2</v>
      </c>
      <c r="D18" s="22">
        <v>6.6400000000000001E-2</v>
      </c>
      <c r="W18" s="21">
        <v>50</v>
      </c>
      <c r="X18" s="21">
        <v>4782</v>
      </c>
      <c r="Y18" s="24">
        <v>44580</v>
      </c>
      <c r="Z18" s="21" t="s">
        <v>514</v>
      </c>
      <c r="AA18" s="21" t="s">
        <v>494</v>
      </c>
      <c r="AB18" s="21">
        <v>8.1999999999999993</v>
      </c>
      <c r="AC18" s="21" t="s">
        <v>499</v>
      </c>
      <c r="AD18" s="21">
        <v>56</v>
      </c>
    </row>
    <row r="19" spans="1:30" ht="15.75" customHeight="1" thickBot="1" x14ac:dyDescent="0.25">
      <c r="A19" s="21">
        <v>14</v>
      </c>
      <c r="B19" s="22">
        <v>3.3696740994854195E-2</v>
      </c>
      <c r="C19" s="22">
        <v>3.292641509433962E-2</v>
      </c>
      <c r="D19" s="22">
        <v>6.6699999999999995E-2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4751</v>
      </c>
      <c r="Y19" s="24">
        <v>44685</v>
      </c>
      <c r="Z19" s="21" t="s">
        <v>513</v>
      </c>
      <c r="AA19" s="21" t="s">
        <v>494</v>
      </c>
      <c r="AB19" s="21">
        <v>8.1</v>
      </c>
      <c r="AC19" s="21" t="s">
        <v>499</v>
      </c>
      <c r="AD19" s="21">
        <v>56</v>
      </c>
    </row>
    <row r="20" spans="1:30" ht="15.75" customHeight="1" thickBot="1" x14ac:dyDescent="0.25">
      <c r="A20" s="21">
        <v>15</v>
      </c>
      <c r="B20" s="22">
        <v>3.332933104631218E-2</v>
      </c>
      <c r="C20" s="22">
        <v>3.5539622641509436E-2</v>
      </c>
      <c r="D20" s="22">
        <v>6.8900000000000003E-2</v>
      </c>
      <c r="F20" s="21" t="s">
        <v>488</v>
      </c>
      <c r="G20" s="23">
        <v>41450</v>
      </c>
      <c r="H20" s="21">
        <v>0.71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4731</v>
      </c>
      <c r="Y20" s="24">
        <v>44630</v>
      </c>
      <c r="Z20" s="21" t="s">
        <v>514</v>
      </c>
      <c r="AA20" s="21" t="s">
        <v>495</v>
      </c>
      <c r="AB20" s="21">
        <v>8.1</v>
      </c>
      <c r="AC20" s="21" t="s">
        <v>499</v>
      </c>
      <c r="AD20" s="21">
        <v>59</v>
      </c>
    </row>
    <row r="21" spans="1:30" ht="15.75" customHeight="1" thickBot="1" x14ac:dyDescent="0.25">
      <c r="A21" s="21">
        <v>16</v>
      </c>
      <c r="B21" s="22">
        <v>3.2069639794168096E-2</v>
      </c>
      <c r="C21" s="22">
        <v>3.8390394511149228E-2</v>
      </c>
      <c r="D21" s="22">
        <v>7.0499999999999993E-2</v>
      </c>
      <c r="F21" s="21" t="s">
        <v>492</v>
      </c>
      <c r="G21" s="23">
        <v>60966</v>
      </c>
      <c r="H21" s="21">
        <v>1.04</v>
      </c>
      <c r="J21" s="12">
        <v>5</v>
      </c>
      <c r="K21" s="12">
        <f>X6</f>
        <v>4902</v>
      </c>
      <c r="L21" s="18"/>
      <c r="M21" s="12"/>
      <c r="N21" s="140">
        <f>K21/$F$2</f>
        <v>8.4082332761578046E-2</v>
      </c>
      <c r="W21" s="21">
        <v>125</v>
      </c>
      <c r="X21" s="21">
        <v>4708</v>
      </c>
      <c r="Y21" s="24">
        <v>44903</v>
      </c>
      <c r="Z21" s="21" t="s">
        <v>515</v>
      </c>
      <c r="AA21" s="21" t="s">
        <v>495</v>
      </c>
      <c r="AB21" s="21">
        <v>8.1</v>
      </c>
      <c r="AC21" s="21" t="s">
        <v>499</v>
      </c>
      <c r="AD21" s="21">
        <v>51</v>
      </c>
    </row>
    <row r="22" spans="1:30" ht="15.75" customHeight="1" thickBot="1" x14ac:dyDescent="0.25">
      <c r="A22" s="21">
        <v>17</v>
      </c>
      <c r="B22" s="22">
        <v>3.1177358490566038E-2</v>
      </c>
      <c r="C22" s="22">
        <v>3.9245626072041163E-2</v>
      </c>
      <c r="D22" s="22">
        <v>7.0499999999999993E-2</v>
      </c>
      <c r="F22" s="21" t="s">
        <v>493</v>
      </c>
      <c r="G22" s="23">
        <v>63220</v>
      </c>
      <c r="H22" s="21">
        <v>1.08</v>
      </c>
      <c r="J22" s="12">
        <v>10</v>
      </c>
      <c r="K22" s="12">
        <f>X11</f>
        <v>4876</v>
      </c>
      <c r="L22" s="18"/>
      <c r="M22" s="12"/>
      <c r="N22" s="140">
        <f t="shared" ref="N22:N28" si="0">K22/$F$2</f>
        <v>8.3636363636363634E-2</v>
      </c>
      <c r="W22" s="21">
        <v>150</v>
      </c>
      <c r="X22" s="21">
        <v>4693</v>
      </c>
      <c r="Y22" s="24">
        <v>44648</v>
      </c>
      <c r="Z22" s="21" t="s">
        <v>514</v>
      </c>
      <c r="AA22" s="21" t="s">
        <v>492</v>
      </c>
      <c r="AB22" s="21">
        <v>8</v>
      </c>
      <c r="AC22" s="21" t="s">
        <v>499</v>
      </c>
      <c r="AD22" s="21">
        <v>57</v>
      </c>
    </row>
    <row r="23" spans="1:30" ht="15.75" customHeight="1" thickBot="1" x14ac:dyDescent="0.25">
      <c r="A23" s="21">
        <v>18</v>
      </c>
      <c r="B23" s="22">
        <v>2.9550257289879932E-2</v>
      </c>
      <c r="C23" s="22">
        <v>3.6822469982847342E-2</v>
      </c>
      <c r="D23" s="22">
        <v>6.6299999999999998E-2</v>
      </c>
      <c r="F23" s="21" t="s">
        <v>494</v>
      </c>
      <c r="G23" s="23">
        <v>63445</v>
      </c>
      <c r="H23" s="21">
        <v>1.08</v>
      </c>
      <c r="J23" s="12">
        <v>20</v>
      </c>
      <c r="K23" s="12">
        <f>X12</f>
        <v>4831</v>
      </c>
      <c r="L23" s="18"/>
      <c r="M23" s="12"/>
      <c r="N23" s="140">
        <f t="shared" si="0"/>
        <v>8.2864493996569463E-2</v>
      </c>
      <c r="W23" s="21">
        <v>175</v>
      </c>
      <c r="X23" s="21">
        <v>4679</v>
      </c>
      <c r="Y23" s="24">
        <v>44665</v>
      </c>
      <c r="Z23" s="21" t="s">
        <v>514</v>
      </c>
      <c r="AA23" s="21" t="s">
        <v>495</v>
      </c>
      <c r="AB23" s="21">
        <v>8</v>
      </c>
      <c r="AC23" s="21" t="s">
        <v>499</v>
      </c>
      <c r="AD23" s="21">
        <v>56</v>
      </c>
    </row>
    <row r="24" spans="1:30" ht="15.75" customHeight="1" thickBot="1" x14ac:dyDescent="0.25">
      <c r="A24" s="21">
        <v>19</v>
      </c>
      <c r="B24" s="22">
        <v>2.4878902229845623E-2</v>
      </c>
      <c r="C24" s="22">
        <v>2.9267924528301889E-2</v>
      </c>
      <c r="D24" s="22">
        <v>5.4100000000000002E-2</v>
      </c>
      <c r="F24" s="21" t="s">
        <v>495</v>
      </c>
      <c r="G24" s="23">
        <v>62850</v>
      </c>
      <c r="H24" s="21">
        <v>1.07</v>
      </c>
      <c r="J24" s="12">
        <v>30</v>
      </c>
      <c r="K24" s="12">
        <f>X14</f>
        <v>4808</v>
      </c>
      <c r="L24" s="18"/>
      <c r="M24" s="12"/>
      <c r="N24" s="140">
        <f t="shared" si="0"/>
        <v>8.2469982847341333E-2</v>
      </c>
      <c r="W24" s="21">
        <v>200</v>
      </c>
      <c r="X24" s="21">
        <v>4668</v>
      </c>
      <c r="Y24" s="24">
        <v>44669</v>
      </c>
      <c r="Z24" s="21" t="s">
        <v>513</v>
      </c>
      <c r="AA24" s="21" t="s">
        <v>492</v>
      </c>
      <c r="AB24" s="21">
        <v>8</v>
      </c>
      <c r="AC24" s="21" t="s">
        <v>499</v>
      </c>
      <c r="AD24" s="21">
        <v>57</v>
      </c>
    </row>
    <row r="25" spans="1:30" ht="15.75" customHeight="1" thickBot="1" x14ac:dyDescent="0.25">
      <c r="A25" s="21">
        <v>20</v>
      </c>
      <c r="B25" s="22">
        <v>1.8790394511149229E-2</v>
      </c>
      <c r="C25" s="22">
        <v>2.2521097770154375E-2</v>
      </c>
      <c r="D25" s="22">
        <v>4.1399999999999999E-2</v>
      </c>
      <c r="F25" s="21" t="s">
        <v>496</v>
      </c>
      <c r="G25" s="23">
        <v>64712</v>
      </c>
      <c r="H25" s="21">
        <v>1.1100000000000001</v>
      </c>
      <c r="J25" s="12">
        <v>50</v>
      </c>
      <c r="K25" s="12">
        <f>X18</f>
        <v>4782</v>
      </c>
      <c r="L25" s="18"/>
      <c r="M25" s="12"/>
      <c r="N25" s="140">
        <f t="shared" si="0"/>
        <v>8.2024013722126934E-2</v>
      </c>
    </row>
    <row r="26" spans="1:30" ht="15.75" customHeight="1" thickBot="1" x14ac:dyDescent="0.25">
      <c r="A26" s="21">
        <v>21</v>
      </c>
      <c r="B26" s="22">
        <v>1.4748885077186965E-2</v>
      </c>
      <c r="C26" s="22">
        <v>1.7484734133790737E-2</v>
      </c>
      <c r="D26" s="22">
        <v>3.2199999999999999E-2</v>
      </c>
      <c r="F26" s="21" t="s">
        <v>497</v>
      </c>
      <c r="G26" s="23">
        <v>51810</v>
      </c>
      <c r="H26" s="21">
        <v>0.89</v>
      </c>
      <c r="J26" s="12">
        <v>100</v>
      </c>
      <c r="K26" s="12">
        <f>X20</f>
        <v>4731</v>
      </c>
      <c r="L26" s="18"/>
      <c r="M26" s="12"/>
      <c r="N26" s="140">
        <f t="shared" si="0"/>
        <v>8.1149228130360213E-2</v>
      </c>
    </row>
    <row r="27" spans="1:30" ht="15.75" customHeight="1" thickBot="1" x14ac:dyDescent="0.25">
      <c r="A27" s="21">
        <v>22</v>
      </c>
      <c r="B27" s="22">
        <v>1.1232246998284732E-2</v>
      </c>
      <c r="C27" s="22">
        <v>1.316106346483705E-2</v>
      </c>
      <c r="D27" s="22">
        <v>2.4400000000000002E-2</v>
      </c>
      <c r="G27" s="103"/>
      <c r="J27" s="12">
        <v>150</v>
      </c>
      <c r="K27" s="12">
        <f>X22</f>
        <v>4693</v>
      </c>
      <c r="L27" s="18"/>
      <c r="M27" s="12"/>
      <c r="N27" s="140">
        <f t="shared" si="0"/>
        <v>8.0497427101200683E-2</v>
      </c>
    </row>
    <row r="28" spans="1:30" ht="15.75" customHeight="1" thickBot="1" x14ac:dyDescent="0.25">
      <c r="A28" s="21">
        <v>23</v>
      </c>
      <c r="B28" s="22">
        <v>7.8730703259005143E-3</v>
      </c>
      <c r="C28" s="22">
        <v>8.9799313893653507E-3</v>
      </c>
      <c r="D28" s="22">
        <v>1.6799999999999999E-2</v>
      </c>
      <c r="J28" s="12">
        <v>200</v>
      </c>
      <c r="K28" s="12">
        <f>X24</f>
        <v>4668</v>
      </c>
      <c r="L28" s="18"/>
      <c r="M28" s="12"/>
      <c r="N28" s="140">
        <f t="shared" si="0"/>
        <v>8.0068610634648374E-2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3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25">
      <c r="A1" s="151" t="s">
        <v>502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15500</v>
      </c>
      <c r="H2" s="7" t="s">
        <v>462</v>
      </c>
      <c r="W2" s="21">
        <v>1</v>
      </c>
      <c r="X2" s="21">
        <v>2981</v>
      </c>
      <c r="Y2" s="24">
        <v>44885</v>
      </c>
      <c r="Z2" s="21" t="s">
        <v>627</v>
      </c>
      <c r="AA2" s="21" t="s">
        <v>488</v>
      </c>
      <c r="AB2" s="21">
        <v>19.2</v>
      </c>
      <c r="AC2" s="21" t="s">
        <v>464</v>
      </c>
      <c r="AD2" s="21">
        <v>56</v>
      </c>
    </row>
    <row r="3" spans="1:30" ht="15.75" customHeight="1" thickBot="1" x14ac:dyDescent="0.25">
      <c r="W3" s="21">
        <v>2</v>
      </c>
      <c r="X3" s="21">
        <v>2632</v>
      </c>
      <c r="Y3" s="24">
        <v>44885</v>
      </c>
      <c r="Z3" s="21" t="s">
        <v>626</v>
      </c>
      <c r="AA3" s="21" t="s">
        <v>488</v>
      </c>
      <c r="AB3" s="21">
        <v>17</v>
      </c>
      <c r="AC3" s="21" t="s">
        <v>465</v>
      </c>
      <c r="AD3" s="21">
        <v>52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2470</v>
      </c>
      <c r="Y4" s="24">
        <v>44675</v>
      </c>
      <c r="Z4" s="21" t="s">
        <v>627</v>
      </c>
      <c r="AA4" s="21" t="s">
        <v>488</v>
      </c>
      <c r="AB4" s="21">
        <v>15.9</v>
      </c>
      <c r="AC4" s="21" t="s">
        <v>465</v>
      </c>
      <c r="AD4" s="21">
        <v>67</v>
      </c>
    </row>
    <row r="5" spans="1:30" ht="15.75" customHeight="1" thickBot="1" x14ac:dyDescent="0.25">
      <c r="A5" s="21">
        <v>0</v>
      </c>
      <c r="B5" s="22">
        <v>2.7174193548387096E-3</v>
      </c>
      <c r="C5" s="22">
        <v>1.8141935483870968E-3</v>
      </c>
      <c r="D5" s="41">
        <v>4.4999999999999997E-3</v>
      </c>
      <c r="F5" s="21" t="s">
        <v>471</v>
      </c>
      <c r="G5" s="23">
        <v>16512</v>
      </c>
      <c r="H5" s="21">
        <v>1.07</v>
      </c>
      <c r="J5" s="164" t="s">
        <v>472</v>
      </c>
      <c r="K5" s="165"/>
      <c r="L5" s="165"/>
      <c r="M5" s="165"/>
      <c r="N5" s="166"/>
      <c r="W5" s="21">
        <v>4</v>
      </c>
      <c r="X5" s="21">
        <v>1765</v>
      </c>
      <c r="Y5" s="24">
        <v>44581</v>
      </c>
      <c r="Z5" s="21" t="s">
        <v>515</v>
      </c>
      <c r="AA5" s="21" t="s">
        <v>495</v>
      </c>
      <c r="AB5" s="21">
        <v>11.4</v>
      </c>
      <c r="AC5" s="21" t="s">
        <v>464</v>
      </c>
      <c r="AD5" s="21">
        <v>60</v>
      </c>
    </row>
    <row r="6" spans="1:30" ht="15.75" customHeight="1" thickBot="1" x14ac:dyDescent="0.25">
      <c r="A6" s="21">
        <v>1</v>
      </c>
      <c r="B6" s="22">
        <v>1.7245161290322581E-3</v>
      </c>
      <c r="C6" s="22">
        <v>1.1935483870967741E-3</v>
      </c>
      <c r="D6" s="22">
        <v>2.8999999999999998E-3</v>
      </c>
      <c r="F6" s="21" t="s">
        <v>473</v>
      </c>
      <c r="G6" s="23">
        <v>18480</v>
      </c>
      <c r="H6" s="21">
        <v>1.2</v>
      </c>
      <c r="J6" s="113" t="s">
        <v>474</v>
      </c>
      <c r="K6" s="114">
        <f>LARGE((K8,K9),1)</f>
        <v>0.74797586509205294</v>
      </c>
      <c r="L6" s="45"/>
      <c r="M6" s="45"/>
      <c r="N6" s="114" t="s">
        <v>465</v>
      </c>
      <c r="W6" s="21">
        <v>5</v>
      </c>
      <c r="X6" s="21">
        <v>1751</v>
      </c>
      <c r="Y6" s="24">
        <v>44885</v>
      </c>
      <c r="Z6" s="21" t="s">
        <v>525</v>
      </c>
      <c r="AA6" s="21" t="s">
        <v>488</v>
      </c>
      <c r="AB6" s="21">
        <v>11.3</v>
      </c>
      <c r="AC6" s="21" t="s">
        <v>465</v>
      </c>
      <c r="AD6" s="21">
        <v>53</v>
      </c>
    </row>
    <row r="7" spans="1:30" ht="15.75" customHeight="1" thickBot="1" x14ac:dyDescent="0.25">
      <c r="A7" s="21">
        <v>2</v>
      </c>
      <c r="B7" s="22">
        <v>1.3587096774193548E-3</v>
      </c>
      <c r="C7" s="22">
        <v>9.5483870967741943E-4</v>
      </c>
      <c r="D7" s="22">
        <v>2.3E-3</v>
      </c>
      <c r="F7" s="21" t="s">
        <v>475</v>
      </c>
      <c r="G7" s="23">
        <v>18825</v>
      </c>
      <c r="H7" s="21">
        <v>1.22</v>
      </c>
      <c r="J7" s="12" t="s">
        <v>476</v>
      </c>
      <c r="K7" s="114">
        <f>LARGE((K10,K11),1)</f>
        <v>0.65830226671734371</v>
      </c>
      <c r="L7" s="45"/>
      <c r="M7" s="45"/>
      <c r="N7" s="114" t="s">
        <v>464</v>
      </c>
      <c r="W7" s="21">
        <v>6</v>
      </c>
      <c r="X7" s="21">
        <v>1728</v>
      </c>
      <c r="Y7" s="24">
        <v>44610</v>
      </c>
      <c r="Z7" s="21" t="s">
        <v>515</v>
      </c>
      <c r="AA7" s="21" t="s">
        <v>496</v>
      </c>
      <c r="AB7" s="21">
        <v>11.1</v>
      </c>
      <c r="AC7" s="21" t="s">
        <v>464</v>
      </c>
      <c r="AD7" s="21">
        <v>64</v>
      </c>
    </row>
    <row r="8" spans="1:30" ht="15.75" customHeight="1" thickBot="1" x14ac:dyDescent="0.3">
      <c r="A8" s="21">
        <v>3</v>
      </c>
      <c r="B8" s="22">
        <v>1.1496774193548388E-3</v>
      </c>
      <c r="C8" s="22">
        <v>9.5483870967741943E-4</v>
      </c>
      <c r="D8" s="22">
        <v>2.0999999999999999E-3</v>
      </c>
      <c r="F8" s="21" t="s">
        <v>477</v>
      </c>
      <c r="G8" s="23">
        <v>17200</v>
      </c>
      <c r="H8" s="21">
        <v>1.1200000000000001</v>
      </c>
      <c r="K8" s="16">
        <f>LARGE(B11:C11,1)/(B11+C11)</f>
        <v>0.74797586509205294</v>
      </c>
      <c r="W8" s="21">
        <v>7</v>
      </c>
      <c r="X8" s="21">
        <v>1721</v>
      </c>
      <c r="Y8" s="24">
        <v>44882</v>
      </c>
      <c r="Z8" s="21" t="s">
        <v>514</v>
      </c>
      <c r="AA8" s="21" t="s">
        <v>495</v>
      </c>
      <c r="AB8" s="21">
        <v>11.1</v>
      </c>
      <c r="AC8" s="21" t="s">
        <v>464</v>
      </c>
      <c r="AD8" s="21">
        <v>70</v>
      </c>
    </row>
    <row r="9" spans="1:30" ht="15.75" customHeight="1" thickBot="1" x14ac:dyDescent="0.3">
      <c r="A9" s="21">
        <v>4</v>
      </c>
      <c r="B9" s="22">
        <v>1.7245161290322581E-3</v>
      </c>
      <c r="C9" s="22">
        <v>2.4348387096774196E-3</v>
      </c>
      <c r="D9" s="22">
        <v>4.1999999999999997E-3</v>
      </c>
      <c r="F9" s="21" t="s">
        <v>478</v>
      </c>
      <c r="G9" s="23">
        <v>15050</v>
      </c>
      <c r="H9" s="21">
        <v>0.98</v>
      </c>
      <c r="K9" s="16">
        <f>LARGE(B12:C12,1)/(B12+C12)</f>
        <v>0.66509684266383662</v>
      </c>
      <c r="W9" s="21">
        <v>8</v>
      </c>
      <c r="X9" s="21">
        <v>1717</v>
      </c>
      <c r="Y9" s="24">
        <v>44613</v>
      </c>
      <c r="Z9" s="21" t="s">
        <v>516</v>
      </c>
      <c r="AA9" s="21" t="s">
        <v>492</v>
      </c>
      <c r="AB9" s="21">
        <v>11.1</v>
      </c>
      <c r="AC9" s="21" t="s">
        <v>465</v>
      </c>
      <c r="AD9" s="21">
        <v>50</v>
      </c>
    </row>
    <row r="10" spans="1:30" ht="15.75" customHeight="1" thickBot="1" x14ac:dyDescent="0.3">
      <c r="A10" s="21">
        <v>5</v>
      </c>
      <c r="B10" s="22">
        <v>4.0761290322580647E-3</v>
      </c>
      <c r="C10" s="22">
        <v>8.5935483870967742E-3</v>
      </c>
      <c r="D10" s="22">
        <v>1.2699999999999999E-2</v>
      </c>
      <c r="F10" s="21" t="s">
        <v>479</v>
      </c>
      <c r="G10" s="23">
        <v>14050</v>
      </c>
      <c r="H10" s="21">
        <v>0.91</v>
      </c>
      <c r="K10" s="16">
        <f>LARGE(B20:C20,1)/(B20+C20)</f>
        <v>0.61553202385475692</v>
      </c>
      <c r="W10" s="21">
        <v>9</v>
      </c>
      <c r="X10" s="21">
        <v>1715</v>
      </c>
      <c r="Y10" s="24">
        <v>44636</v>
      </c>
      <c r="Z10" s="21" t="s">
        <v>516</v>
      </c>
      <c r="AA10" s="21" t="s">
        <v>494</v>
      </c>
      <c r="AB10" s="21">
        <v>11.1</v>
      </c>
      <c r="AC10" s="21" t="s">
        <v>465</v>
      </c>
      <c r="AD10" s="21">
        <v>50</v>
      </c>
    </row>
    <row r="11" spans="1:30" ht="15.75" customHeight="1" thickBot="1" x14ac:dyDescent="0.3">
      <c r="A11" s="21">
        <v>6</v>
      </c>
      <c r="B11" s="22">
        <v>9.4587096774193559E-3</v>
      </c>
      <c r="C11" s="22">
        <v>2.8072258064516128E-2</v>
      </c>
      <c r="D11" s="22">
        <v>3.7600000000000001E-2</v>
      </c>
      <c r="F11" s="21" t="s">
        <v>480</v>
      </c>
      <c r="G11" s="23">
        <v>13398</v>
      </c>
      <c r="H11" s="21">
        <v>0.87</v>
      </c>
      <c r="K11" s="16">
        <f>LARGE(B21:C21,1)/(B21+C21)</f>
        <v>0.65830226671734371</v>
      </c>
      <c r="W11" s="21">
        <v>10</v>
      </c>
      <c r="X11" s="21">
        <v>1707</v>
      </c>
      <c r="Y11" s="24">
        <v>44587</v>
      </c>
      <c r="Z11" s="21" t="s">
        <v>514</v>
      </c>
      <c r="AA11" s="21" t="s">
        <v>494</v>
      </c>
      <c r="AB11" s="21">
        <v>11</v>
      </c>
      <c r="AC11" s="21" t="s">
        <v>464</v>
      </c>
      <c r="AD11" s="21">
        <v>68</v>
      </c>
    </row>
    <row r="12" spans="1:30" ht="15.75" customHeight="1" thickBot="1" x14ac:dyDescent="0.25">
      <c r="A12" s="21">
        <v>7</v>
      </c>
      <c r="B12" s="22">
        <v>1.9544516129032258E-2</v>
      </c>
      <c r="C12" s="22">
        <v>3.8814193548387096E-2</v>
      </c>
      <c r="D12" s="22">
        <v>5.8500000000000003E-2</v>
      </c>
      <c r="F12" s="21" t="s">
        <v>481</v>
      </c>
      <c r="G12" s="23">
        <v>14036</v>
      </c>
      <c r="H12" s="21">
        <v>0.91</v>
      </c>
      <c r="W12" s="21">
        <v>20</v>
      </c>
      <c r="X12" s="21">
        <v>1669</v>
      </c>
      <c r="Y12" s="24">
        <v>44608</v>
      </c>
      <c r="Z12" s="21" t="s">
        <v>514</v>
      </c>
      <c r="AA12" s="21" t="s">
        <v>494</v>
      </c>
      <c r="AB12" s="21">
        <v>10.8</v>
      </c>
      <c r="AC12" s="21" t="s">
        <v>464</v>
      </c>
      <c r="AD12" s="21">
        <v>69</v>
      </c>
    </row>
    <row r="13" spans="1:30" ht="15.75" customHeight="1" thickBot="1" x14ac:dyDescent="0.25">
      <c r="A13" s="21">
        <v>8</v>
      </c>
      <c r="B13" s="22">
        <v>2.5658709677419355E-2</v>
      </c>
      <c r="C13" s="22">
        <v>4.0628387096774195E-2</v>
      </c>
      <c r="D13" s="22">
        <v>6.6400000000000001E-2</v>
      </c>
      <c r="F13" s="21" t="s">
        <v>482</v>
      </c>
      <c r="G13" s="23">
        <v>12609</v>
      </c>
      <c r="H13" s="21">
        <v>0.82</v>
      </c>
      <c r="W13" s="21">
        <v>25</v>
      </c>
      <c r="X13" s="21">
        <v>1666</v>
      </c>
      <c r="Y13" s="24">
        <v>44636</v>
      </c>
      <c r="Z13" s="21" t="s">
        <v>515</v>
      </c>
      <c r="AA13" s="21" t="s">
        <v>494</v>
      </c>
      <c r="AB13" s="21">
        <v>10.7</v>
      </c>
      <c r="AC13" s="21" t="s">
        <v>464</v>
      </c>
      <c r="AD13" s="21">
        <v>70</v>
      </c>
    </row>
    <row r="14" spans="1:30" ht="15.75" customHeight="1" thickBot="1" x14ac:dyDescent="0.25">
      <c r="A14" s="21">
        <v>9</v>
      </c>
      <c r="B14" s="22">
        <v>2.7801290322580642E-2</v>
      </c>
      <c r="C14" s="22">
        <v>3.6665806451612902E-2</v>
      </c>
      <c r="D14" s="22">
        <v>6.4600000000000005E-2</v>
      </c>
      <c r="F14" s="21" t="s">
        <v>483</v>
      </c>
      <c r="G14" s="23">
        <v>15461</v>
      </c>
      <c r="H14" s="21">
        <v>1.01</v>
      </c>
      <c r="W14" s="21">
        <v>30</v>
      </c>
      <c r="X14" s="21">
        <v>1658</v>
      </c>
      <c r="Y14" s="24">
        <v>44869</v>
      </c>
      <c r="Z14" s="21" t="s">
        <v>514</v>
      </c>
      <c r="AA14" s="21" t="s">
        <v>496</v>
      </c>
      <c r="AB14" s="21">
        <v>10.7</v>
      </c>
      <c r="AC14" s="21" t="s">
        <v>464</v>
      </c>
      <c r="AD14" s="21">
        <v>68</v>
      </c>
    </row>
    <row r="15" spans="1:30" ht="15.75" customHeight="1" thickBot="1" x14ac:dyDescent="0.25">
      <c r="A15" s="21">
        <v>10</v>
      </c>
      <c r="B15" s="22">
        <v>3.0989032258064514E-2</v>
      </c>
      <c r="C15" s="22">
        <v>3.4756129032258068E-2</v>
      </c>
      <c r="D15" s="22">
        <v>6.5799999999999997E-2</v>
      </c>
      <c r="F15" s="21" t="s">
        <v>484</v>
      </c>
      <c r="G15" s="23">
        <v>16415</v>
      </c>
      <c r="H15" s="21">
        <v>1.07</v>
      </c>
      <c r="W15" s="21">
        <v>35</v>
      </c>
      <c r="X15" s="21">
        <v>1653</v>
      </c>
      <c r="Y15" s="24">
        <v>44601</v>
      </c>
      <c r="Z15" s="21" t="s">
        <v>515</v>
      </c>
      <c r="AA15" s="21" t="s">
        <v>494</v>
      </c>
      <c r="AB15" s="21">
        <v>10.7</v>
      </c>
      <c r="AC15" s="21" t="s">
        <v>464</v>
      </c>
      <c r="AD15" s="21">
        <v>64</v>
      </c>
    </row>
    <row r="16" spans="1:30" ht="15.75" customHeight="1" thickBot="1" x14ac:dyDescent="0.25">
      <c r="A16" s="21">
        <v>11</v>
      </c>
      <c r="B16" s="22">
        <v>3.5274193548387095E-2</v>
      </c>
      <c r="C16" s="22">
        <v>3.4803870967741936E-2</v>
      </c>
      <c r="D16" s="22">
        <v>7.0099999999999996E-2</v>
      </c>
      <c r="F16" s="21" t="s">
        <v>485</v>
      </c>
      <c r="G16" s="23">
        <v>13293</v>
      </c>
      <c r="H16" s="21"/>
      <c r="W16" s="21">
        <v>40</v>
      </c>
      <c r="X16" s="21">
        <v>1648</v>
      </c>
      <c r="Y16" s="24">
        <v>44802</v>
      </c>
      <c r="Z16" s="21" t="s">
        <v>524</v>
      </c>
      <c r="AA16" s="21" t="s">
        <v>492</v>
      </c>
      <c r="AB16" s="21">
        <v>10.6</v>
      </c>
      <c r="AC16" s="21" t="s">
        <v>465</v>
      </c>
      <c r="AD16" s="21">
        <v>51</v>
      </c>
    </row>
    <row r="17" spans="1:30" ht="15.75" customHeight="1" thickBot="1" x14ac:dyDescent="0.25">
      <c r="A17" s="21">
        <v>12</v>
      </c>
      <c r="B17" s="22">
        <v>3.7416774193548386E-2</v>
      </c>
      <c r="C17" s="22">
        <v>3.5472258064516135E-2</v>
      </c>
      <c r="D17" s="22">
        <v>7.2900000000000006E-2</v>
      </c>
      <c r="W17" s="21">
        <v>45</v>
      </c>
      <c r="X17" s="21">
        <v>1640</v>
      </c>
      <c r="Y17" s="24">
        <v>44614</v>
      </c>
      <c r="Z17" s="21" t="s">
        <v>515</v>
      </c>
      <c r="AA17" s="21" t="s">
        <v>493</v>
      </c>
      <c r="AB17" s="21">
        <v>10.6</v>
      </c>
      <c r="AC17" s="21" t="s">
        <v>464</v>
      </c>
      <c r="AD17" s="21">
        <v>65</v>
      </c>
    </row>
    <row r="18" spans="1:30" ht="15.75" customHeight="1" thickBot="1" x14ac:dyDescent="0.25">
      <c r="A18" s="21">
        <v>13</v>
      </c>
      <c r="B18" s="22">
        <v>3.7416774193548386E-2</v>
      </c>
      <c r="C18" s="22">
        <v>3.3132903225806455E-2</v>
      </c>
      <c r="D18" s="22">
        <v>7.0499999999999993E-2</v>
      </c>
      <c r="W18" s="21">
        <v>50</v>
      </c>
      <c r="X18" s="21">
        <v>1638</v>
      </c>
      <c r="Y18" s="24">
        <v>44616</v>
      </c>
      <c r="Z18" s="21" t="s">
        <v>515</v>
      </c>
      <c r="AA18" s="21" t="s">
        <v>495</v>
      </c>
      <c r="AB18" s="21">
        <v>10.6</v>
      </c>
      <c r="AC18" s="21" t="s">
        <v>464</v>
      </c>
      <c r="AD18" s="21">
        <v>64</v>
      </c>
    </row>
    <row r="19" spans="1:30" ht="15.75" customHeight="1" thickBot="1" x14ac:dyDescent="0.25">
      <c r="A19" s="21">
        <v>14</v>
      </c>
      <c r="B19" s="22">
        <v>4.0186451612903226E-2</v>
      </c>
      <c r="C19" s="22">
        <v>3.1461935483870968E-2</v>
      </c>
      <c r="D19" s="22">
        <v>7.1599999999999997E-2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1609</v>
      </c>
      <c r="Y19" s="24">
        <v>44601</v>
      </c>
      <c r="Z19" s="21" t="s">
        <v>514</v>
      </c>
      <c r="AA19" s="21" t="s">
        <v>494</v>
      </c>
      <c r="AB19" s="21">
        <v>10.4</v>
      </c>
      <c r="AC19" s="21" t="s">
        <v>464</v>
      </c>
      <c r="AD19" s="21">
        <v>69</v>
      </c>
    </row>
    <row r="20" spans="1:30" ht="15.75" customHeight="1" thickBot="1" x14ac:dyDescent="0.25">
      <c r="A20" s="21">
        <v>15</v>
      </c>
      <c r="B20" s="22">
        <v>4.8077419354838703E-2</v>
      </c>
      <c r="C20" s="22">
        <v>3.0029677419354837E-2</v>
      </c>
      <c r="D20" s="22">
        <v>7.8E-2</v>
      </c>
      <c r="F20" s="21" t="s">
        <v>488</v>
      </c>
      <c r="G20" s="23">
        <v>9840</v>
      </c>
      <c r="H20" s="21">
        <v>0.64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1591</v>
      </c>
      <c r="Y20" s="24">
        <v>44627</v>
      </c>
      <c r="Z20" s="21" t="s">
        <v>515</v>
      </c>
      <c r="AA20" s="21" t="s">
        <v>492</v>
      </c>
      <c r="AB20" s="21">
        <v>10.3</v>
      </c>
      <c r="AC20" s="21" t="s">
        <v>464</v>
      </c>
      <c r="AD20" s="21">
        <v>66</v>
      </c>
    </row>
    <row r="21" spans="1:30" ht="15.75" customHeight="1" thickBot="1" x14ac:dyDescent="0.25">
      <c r="A21" s="21">
        <v>16</v>
      </c>
      <c r="B21" s="22">
        <v>5.2519354838709682E-2</v>
      </c>
      <c r="C21" s="22">
        <v>2.7260645161290321E-2</v>
      </c>
      <c r="D21" s="22">
        <v>7.9699999999999993E-2</v>
      </c>
      <c r="F21" s="21" t="s">
        <v>492</v>
      </c>
      <c r="G21" s="23">
        <v>16153</v>
      </c>
      <c r="H21" s="21">
        <v>1.05</v>
      </c>
      <c r="J21" s="12">
        <v>5</v>
      </c>
      <c r="K21" s="12">
        <f>X6</f>
        <v>1751</v>
      </c>
      <c r="L21" s="18"/>
      <c r="M21" s="12"/>
      <c r="N21" s="140">
        <f>K21/$F$2</f>
        <v>0.11296774193548387</v>
      </c>
      <c r="W21" s="21">
        <v>125</v>
      </c>
      <c r="X21" s="21">
        <v>1573</v>
      </c>
      <c r="Y21" s="24">
        <v>44650</v>
      </c>
      <c r="Z21" s="21" t="s">
        <v>515</v>
      </c>
      <c r="AA21" s="21" t="s">
        <v>494</v>
      </c>
      <c r="AB21" s="21">
        <v>10.1</v>
      </c>
      <c r="AC21" s="21" t="s">
        <v>464</v>
      </c>
      <c r="AD21" s="21">
        <v>65</v>
      </c>
    </row>
    <row r="22" spans="1:30" ht="15.75" customHeight="1" thickBot="1" x14ac:dyDescent="0.25">
      <c r="A22" s="21">
        <v>17</v>
      </c>
      <c r="B22" s="22">
        <v>4.7816129032258063E-2</v>
      </c>
      <c r="C22" s="22">
        <v>2.5541935483870966E-2</v>
      </c>
      <c r="D22" s="22">
        <v>7.3300000000000004E-2</v>
      </c>
      <c r="F22" s="21" t="s">
        <v>493</v>
      </c>
      <c r="G22" s="23">
        <v>17114</v>
      </c>
      <c r="H22" s="21">
        <v>1.1100000000000001</v>
      </c>
      <c r="J22" s="12">
        <v>10</v>
      </c>
      <c r="K22" s="12">
        <f>X11</f>
        <v>1707</v>
      </c>
      <c r="L22" s="18"/>
      <c r="M22" s="12"/>
      <c r="N22" s="140">
        <f t="shared" ref="N22:N28" si="0">K22/$F$2</f>
        <v>0.11012903225806452</v>
      </c>
      <c r="W22" s="21">
        <v>150</v>
      </c>
      <c r="X22" s="21">
        <v>1553</v>
      </c>
      <c r="Y22" s="24">
        <v>44624</v>
      </c>
      <c r="Z22" s="21" t="s">
        <v>517</v>
      </c>
      <c r="AA22" s="21" t="s">
        <v>496</v>
      </c>
      <c r="AB22" s="21">
        <v>10</v>
      </c>
      <c r="AC22" s="21" t="s">
        <v>464</v>
      </c>
      <c r="AD22" s="21">
        <v>58</v>
      </c>
    </row>
    <row r="23" spans="1:30" ht="15.75" customHeight="1" thickBot="1" x14ac:dyDescent="0.25">
      <c r="A23" s="21">
        <v>18</v>
      </c>
      <c r="B23" s="22">
        <v>3.072774193548387E-2</v>
      </c>
      <c r="C23" s="22">
        <v>2.1054193548387095E-2</v>
      </c>
      <c r="D23" s="22">
        <v>5.1700000000000003E-2</v>
      </c>
      <c r="F23" s="21" t="s">
        <v>494</v>
      </c>
      <c r="G23" s="23">
        <v>17106</v>
      </c>
      <c r="H23" s="21">
        <v>1.1100000000000001</v>
      </c>
      <c r="J23" s="12">
        <v>20</v>
      </c>
      <c r="K23" s="12">
        <f>X12</f>
        <v>1669</v>
      </c>
      <c r="L23" s="18"/>
      <c r="M23" s="12"/>
      <c r="N23" s="140">
        <f t="shared" si="0"/>
        <v>0.10767741935483871</v>
      </c>
      <c r="W23" s="21">
        <v>175</v>
      </c>
      <c r="X23" s="21">
        <v>1536</v>
      </c>
      <c r="Y23" s="24">
        <v>44572</v>
      </c>
      <c r="Z23" s="21" t="s">
        <v>514</v>
      </c>
      <c r="AA23" s="21" t="s">
        <v>493</v>
      </c>
      <c r="AB23" s="21">
        <v>9.9</v>
      </c>
      <c r="AC23" s="21" t="s">
        <v>464</v>
      </c>
      <c r="AD23" s="21">
        <v>66</v>
      </c>
    </row>
    <row r="24" spans="1:30" ht="15.75" customHeight="1" thickBot="1" x14ac:dyDescent="0.25">
      <c r="A24" s="21">
        <v>19</v>
      </c>
      <c r="B24" s="22">
        <v>2.147806451612903E-2</v>
      </c>
      <c r="C24" s="22">
        <v>1.518193548387097E-2</v>
      </c>
      <c r="D24" s="22">
        <v>3.6700000000000003E-2</v>
      </c>
      <c r="F24" s="21" t="s">
        <v>495</v>
      </c>
      <c r="G24" s="23">
        <v>16956</v>
      </c>
      <c r="H24" s="21">
        <v>1.1000000000000001</v>
      </c>
      <c r="J24" s="12">
        <v>30</v>
      </c>
      <c r="K24" s="12">
        <f>X14</f>
        <v>1658</v>
      </c>
      <c r="L24" s="18"/>
      <c r="M24" s="12"/>
      <c r="N24" s="140">
        <f t="shared" si="0"/>
        <v>0.10696774193548388</v>
      </c>
      <c r="W24" s="21">
        <v>200</v>
      </c>
      <c r="X24" s="21">
        <v>1523</v>
      </c>
      <c r="Y24" s="24">
        <v>44614</v>
      </c>
      <c r="Z24" s="21" t="s">
        <v>516</v>
      </c>
      <c r="AA24" s="21" t="s">
        <v>493</v>
      </c>
      <c r="AB24" s="21">
        <v>9.8000000000000007</v>
      </c>
      <c r="AC24" s="21" t="s">
        <v>464</v>
      </c>
      <c r="AD24" s="21">
        <v>53</v>
      </c>
    </row>
    <row r="25" spans="1:30" ht="15.75" customHeight="1" thickBot="1" x14ac:dyDescent="0.25">
      <c r="A25" s="21">
        <v>20</v>
      </c>
      <c r="B25" s="22">
        <v>1.7297419354838708E-2</v>
      </c>
      <c r="C25" s="22">
        <v>1.0980645161290322E-2</v>
      </c>
      <c r="D25" s="22">
        <v>2.8299999999999999E-2</v>
      </c>
      <c r="F25" s="21" t="s">
        <v>496</v>
      </c>
      <c r="G25" s="23">
        <v>17429</v>
      </c>
      <c r="H25" s="21">
        <v>1.1299999999999999</v>
      </c>
      <c r="J25" s="12">
        <v>50</v>
      </c>
      <c r="K25" s="12">
        <f>X18</f>
        <v>1638</v>
      </c>
      <c r="L25" s="18"/>
      <c r="M25" s="12"/>
      <c r="N25" s="140">
        <f t="shared" si="0"/>
        <v>0.10567741935483871</v>
      </c>
    </row>
    <row r="26" spans="1:30" ht="15.75" customHeight="1" thickBot="1" x14ac:dyDescent="0.25">
      <c r="A26" s="21">
        <v>21</v>
      </c>
      <c r="B26" s="22">
        <v>1.3430322580645162E-2</v>
      </c>
      <c r="C26" s="22">
        <v>8.3548387096774191E-3</v>
      </c>
      <c r="D26" s="22">
        <v>2.18E-2</v>
      </c>
      <c r="F26" s="21" t="s">
        <v>497</v>
      </c>
      <c r="G26" s="23">
        <v>12466</v>
      </c>
      <c r="H26" s="21">
        <v>0.81</v>
      </c>
      <c r="J26" s="12">
        <v>100</v>
      </c>
      <c r="K26" s="12">
        <f>X20</f>
        <v>1591</v>
      </c>
      <c r="L26" s="18"/>
      <c r="M26" s="12"/>
      <c r="N26" s="140">
        <f t="shared" si="0"/>
        <v>0.10264516129032258</v>
      </c>
    </row>
    <row r="27" spans="1:30" ht="15.75" customHeight="1" thickBot="1" x14ac:dyDescent="0.25">
      <c r="A27" s="21">
        <v>22</v>
      </c>
      <c r="B27" s="22">
        <v>9.3541935483870964E-3</v>
      </c>
      <c r="C27" s="22">
        <v>5.7767741935483867E-3</v>
      </c>
      <c r="D27" s="22">
        <v>1.5100000000000001E-2</v>
      </c>
      <c r="J27" s="12">
        <v>150</v>
      </c>
      <c r="K27" s="12">
        <f>X22</f>
        <v>1553</v>
      </c>
      <c r="L27" s="18"/>
      <c r="M27" s="12"/>
      <c r="N27" s="140">
        <f t="shared" si="0"/>
        <v>0.10019354838709678</v>
      </c>
    </row>
    <row r="28" spans="1:30" ht="15.75" customHeight="1" thickBot="1" x14ac:dyDescent="0.25">
      <c r="A28" s="21">
        <v>23</v>
      </c>
      <c r="B28" s="22">
        <v>5.3825806451612904E-3</v>
      </c>
      <c r="C28" s="22">
        <v>3.3419354838709679E-3</v>
      </c>
      <c r="D28" s="22">
        <v>8.6999999999999994E-3</v>
      </c>
      <c r="J28" s="12">
        <v>200</v>
      </c>
      <c r="K28" s="12">
        <f>X24</f>
        <v>1523</v>
      </c>
      <c r="L28" s="18"/>
      <c r="M28" s="12"/>
      <c r="N28" s="140">
        <f t="shared" si="0"/>
        <v>9.8258064516129034E-2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4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1.62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25">
      <c r="A1" s="151" t="s">
        <v>503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21900</v>
      </c>
      <c r="H2" s="7" t="s">
        <v>462</v>
      </c>
      <c r="W2" s="21">
        <v>1</v>
      </c>
      <c r="X2" s="21">
        <v>2458</v>
      </c>
      <c r="Y2" s="24">
        <v>44630</v>
      </c>
      <c r="Z2" s="21" t="s">
        <v>513</v>
      </c>
      <c r="AA2" s="21" t="s">
        <v>495</v>
      </c>
      <c r="AB2" s="21">
        <v>11.2</v>
      </c>
      <c r="AC2" s="21" t="s">
        <v>499</v>
      </c>
      <c r="AD2" s="21">
        <v>63</v>
      </c>
    </row>
    <row r="3" spans="1:30" ht="15.75" customHeight="1" thickBot="1" x14ac:dyDescent="0.25">
      <c r="W3" s="21">
        <v>2</v>
      </c>
      <c r="X3" s="21">
        <v>2458</v>
      </c>
      <c r="Y3" s="24">
        <v>44911</v>
      </c>
      <c r="Z3" s="21" t="s">
        <v>514</v>
      </c>
      <c r="AA3" s="21" t="s">
        <v>496</v>
      </c>
      <c r="AB3" s="21">
        <v>11.2</v>
      </c>
      <c r="AC3" s="21" t="s">
        <v>499</v>
      </c>
      <c r="AD3" s="21">
        <v>54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2440</v>
      </c>
      <c r="Y4" s="24">
        <v>44873</v>
      </c>
      <c r="Z4" s="21" t="s">
        <v>524</v>
      </c>
      <c r="AA4" s="21" t="s">
        <v>493</v>
      </c>
      <c r="AB4" s="21">
        <v>11.1</v>
      </c>
      <c r="AC4" s="21" t="s">
        <v>498</v>
      </c>
      <c r="AD4" s="21">
        <v>79</v>
      </c>
    </row>
    <row r="5" spans="1:30" ht="15.75" customHeight="1" thickBot="1" x14ac:dyDescent="0.25">
      <c r="A5" s="21">
        <v>0</v>
      </c>
      <c r="B5" s="22">
        <v>2.3013698630136984E-3</v>
      </c>
      <c r="C5" s="22">
        <v>4.6849315068493149E-3</v>
      </c>
      <c r="D5" s="41">
        <v>7.0000000000000001E-3</v>
      </c>
      <c r="F5" s="21" t="s">
        <v>471</v>
      </c>
      <c r="G5" s="23">
        <v>21898</v>
      </c>
      <c r="H5" s="26">
        <v>1</v>
      </c>
      <c r="J5" s="164" t="s">
        <v>472</v>
      </c>
      <c r="K5" s="165"/>
      <c r="L5" s="165"/>
      <c r="M5" s="165"/>
      <c r="N5" s="166"/>
      <c r="W5" s="21">
        <v>4</v>
      </c>
      <c r="X5" s="21">
        <v>2438</v>
      </c>
      <c r="Y5" s="24">
        <v>44908</v>
      </c>
      <c r="Z5" s="21" t="s">
        <v>514</v>
      </c>
      <c r="AA5" s="21" t="s">
        <v>493</v>
      </c>
      <c r="AB5" s="21">
        <v>11.1</v>
      </c>
      <c r="AC5" s="21" t="s">
        <v>499</v>
      </c>
      <c r="AD5" s="21">
        <v>62</v>
      </c>
    </row>
    <row r="6" spans="1:30" ht="15.75" customHeight="1" thickBot="1" x14ac:dyDescent="0.25">
      <c r="A6" s="21">
        <v>1</v>
      </c>
      <c r="B6" s="22">
        <v>1.3904109589041095E-3</v>
      </c>
      <c r="C6" s="22">
        <v>2.9671232876712331E-3</v>
      </c>
      <c r="D6" s="22">
        <v>4.4000000000000003E-3</v>
      </c>
      <c r="F6" s="21" t="s">
        <v>473</v>
      </c>
      <c r="G6" s="23">
        <v>23654</v>
      </c>
      <c r="H6" s="26">
        <v>1.08</v>
      </c>
      <c r="J6" s="113" t="s">
        <v>474</v>
      </c>
      <c r="K6" s="114">
        <f>LARGE((K8,K9),1)</f>
        <v>0.73581911939706457</v>
      </c>
      <c r="L6" s="45"/>
      <c r="M6" s="45"/>
      <c r="N6" s="114" t="s">
        <v>498</v>
      </c>
      <c r="W6" s="21">
        <v>5</v>
      </c>
      <c r="X6" s="21">
        <v>2436</v>
      </c>
      <c r="Y6" s="24">
        <v>44657</v>
      </c>
      <c r="Z6" s="21" t="s">
        <v>513</v>
      </c>
      <c r="AA6" s="21" t="s">
        <v>494</v>
      </c>
      <c r="AB6" s="21">
        <v>11.1</v>
      </c>
      <c r="AC6" s="21" t="s">
        <v>499</v>
      </c>
      <c r="AD6" s="21">
        <v>64</v>
      </c>
    </row>
    <row r="7" spans="1:30" ht="15.75" customHeight="1" thickBot="1" x14ac:dyDescent="0.25">
      <c r="A7" s="21">
        <v>2</v>
      </c>
      <c r="B7" s="22">
        <v>1.2945205479452054E-3</v>
      </c>
      <c r="C7" s="22">
        <v>2.7068493150684929E-3</v>
      </c>
      <c r="D7" s="22">
        <v>4.0000000000000001E-3</v>
      </c>
      <c r="F7" s="21" t="s">
        <v>475</v>
      </c>
      <c r="G7" s="23">
        <v>24289</v>
      </c>
      <c r="H7" s="26">
        <v>1.1100000000000001</v>
      </c>
      <c r="J7" s="12" t="s">
        <v>476</v>
      </c>
      <c r="K7" s="114">
        <f>LARGE((K10,K11),1)</f>
        <v>0.61151783003272497</v>
      </c>
      <c r="L7" s="45"/>
      <c r="M7" s="45"/>
      <c r="N7" s="114" t="s">
        <v>499</v>
      </c>
      <c r="W7" s="21">
        <v>6</v>
      </c>
      <c r="X7" s="21">
        <v>2433</v>
      </c>
      <c r="Y7" s="24">
        <v>44636</v>
      </c>
      <c r="Z7" s="21" t="s">
        <v>513</v>
      </c>
      <c r="AA7" s="21" t="s">
        <v>494</v>
      </c>
      <c r="AB7" s="21">
        <v>11.1</v>
      </c>
      <c r="AC7" s="21" t="s">
        <v>499</v>
      </c>
      <c r="AD7" s="21">
        <v>63</v>
      </c>
    </row>
    <row r="8" spans="1:30" ht="15.75" customHeight="1" thickBot="1" x14ac:dyDescent="0.3">
      <c r="A8" s="21">
        <v>3</v>
      </c>
      <c r="B8" s="22">
        <v>1.8698630136986299E-3</v>
      </c>
      <c r="C8" s="22">
        <v>1.6657534246575345E-3</v>
      </c>
      <c r="D8" s="22">
        <v>3.5999999999999999E-3</v>
      </c>
      <c r="F8" s="21" t="s">
        <v>477</v>
      </c>
      <c r="G8" s="23">
        <v>23305</v>
      </c>
      <c r="H8" s="26">
        <v>1.07</v>
      </c>
      <c r="K8" s="16">
        <f>LARGE(B11:C11,1)/(B11+C11)</f>
        <v>0.71852910212061971</v>
      </c>
      <c r="W8" s="21">
        <v>7</v>
      </c>
      <c r="X8" s="21">
        <v>2432</v>
      </c>
      <c r="Y8" s="24">
        <v>44615</v>
      </c>
      <c r="Z8" s="21" t="s">
        <v>513</v>
      </c>
      <c r="AA8" s="21" t="s">
        <v>494</v>
      </c>
      <c r="AB8" s="21">
        <v>11.1</v>
      </c>
      <c r="AC8" s="21" t="s">
        <v>499</v>
      </c>
      <c r="AD8" s="21">
        <v>65</v>
      </c>
    </row>
    <row r="9" spans="1:30" ht="15.75" customHeight="1" thickBot="1" x14ac:dyDescent="0.3">
      <c r="A9" s="21">
        <v>4</v>
      </c>
      <c r="B9" s="22">
        <v>3.212328767123288E-3</v>
      </c>
      <c r="C9" s="22">
        <v>1.6136986301369862E-3</v>
      </c>
      <c r="D9" s="22">
        <v>4.8999999999999998E-3</v>
      </c>
      <c r="F9" s="21" t="s">
        <v>478</v>
      </c>
      <c r="G9" s="23">
        <v>21735</v>
      </c>
      <c r="H9" s="26">
        <v>0.99</v>
      </c>
      <c r="K9" s="16">
        <f>LARGE(B12:C12,1)/(B12+C12)</f>
        <v>0.73581911939706457</v>
      </c>
      <c r="W9" s="21">
        <v>8</v>
      </c>
      <c r="X9" s="21">
        <v>2431</v>
      </c>
      <c r="Y9" s="24">
        <v>44909</v>
      </c>
      <c r="Z9" s="21" t="s">
        <v>514</v>
      </c>
      <c r="AA9" s="21" t="s">
        <v>494</v>
      </c>
      <c r="AB9" s="21">
        <v>11.1</v>
      </c>
      <c r="AC9" s="21" t="s">
        <v>499</v>
      </c>
      <c r="AD9" s="21">
        <v>58</v>
      </c>
    </row>
    <row r="10" spans="1:30" ht="15.75" customHeight="1" thickBot="1" x14ac:dyDescent="0.3">
      <c r="A10" s="21">
        <v>5</v>
      </c>
      <c r="B10" s="22">
        <v>9.2054794520547937E-3</v>
      </c>
      <c r="C10" s="22">
        <v>3.6438356164383559E-3</v>
      </c>
      <c r="D10" s="22">
        <v>1.2800000000000001E-2</v>
      </c>
      <c r="F10" s="21" t="s">
        <v>479</v>
      </c>
      <c r="G10" s="23">
        <v>20550</v>
      </c>
      <c r="H10" s="26">
        <v>0.94</v>
      </c>
      <c r="K10" s="16">
        <f>LARGE(B20:C20,1)/(B20+C20)</f>
        <v>0.58527874402425639</v>
      </c>
      <c r="W10" s="21">
        <v>9</v>
      </c>
      <c r="X10" s="21">
        <v>2424</v>
      </c>
      <c r="Y10" s="24">
        <v>44873</v>
      </c>
      <c r="Z10" s="21" t="s">
        <v>514</v>
      </c>
      <c r="AA10" s="21" t="s">
        <v>493</v>
      </c>
      <c r="AB10" s="21">
        <v>11.1</v>
      </c>
      <c r="AC10" s="21" t="s">
        <v>499</v>
      </c>
      <c r="AD10" s="21">
        <v>59</v>
      </c>
    </row>
    <row r="11" spans="1:30" ht="15.75" customHeight="1" thickBot="1" x14ac:dyDescent="0.3">
      <c r="A11" s="21">
        <v>6</v>
      </c>
      <c r="B11" s="22">
        <v>2.6178082191780826E-2</v>
      </c>
      <c r="C11" s="22">
        <v>1.0254794520547944E-2</v>
      </c>
      <c r="D11" s="22">
        <v>3.6400000000000002E-2</v>
      </c>
      <c r="F11" s="21" t="s">
        <v>480</v>
      </c>
      <c r="G11" s="23">
        <v>20070</v>
      </c>
      <c r="H11" s="26">
        <v>0.92</v>
      </c>
      <c r="K11" s="16">
        <f>LARGE(B21:C21,1)/(B21+C21)</f>
        <v>0.61151783003272497</v>
      </c>
      <c r="W11" s="21">
        <v>10</v>
      </c>
      <c r="X11" s="21">
        <v>2420</v>
      </c>
      <c r="Y11" s="24">
        <v>44629</v>
      </c>
      <c r="Z11" s="21" t="s">
        <v>513</v>
      </c>
      <c r="AA11" s="21" t="s">
        <v>494</v>
      </c>
      <c r="AB11" s="21">
        <v>11.1</v>
      </c>
      <c r="AC11" s="21" t="s">
        <v>499</v>
      </c>
      <c r="AD11" s="21">
        <v>65</v>
      </c>
    </row>
    <row r="12" spans="1:30" ht="15.75" customHeight="1" thickBot="1" x14ac:dyDescent="0.25">
      <c r="A12" s="21">
        <v>7</v>
      </c>
      <c r="B12" s="22">
        <v>4.8280821917808213E-2</v>
      </c>
      <c r="C12" s="22">
        <v>1.7334246575342469E-2</v>
      </c>
      <c r="D12" s="22">
        <v>6.5600000000000006E-2</v>
      </c>
      <c r="F12" s="21" t="s">
        <v>481</v>
      </c>
      <c r="G12" s="23">
        <v>21405</v>
      </c>
      <c r="H12" s="26">
        <v>0.98</v>
      </c>
      <c r="W12" s="21">
        <v>20</v>
      </c>
      <c r="X12" s="21">
        <v>2388</v>
      </c>
      <c r="Y12" s="24">
        <v>44658</v>
      </c>
      <c r="Z12" s="21" t="s">
        <v>513</v>
      </c>
      <c r="AA12" s="21" t="s">
        <v>495</v>
      </c>
      <c r="AB12" s="21">
        <v>10.9</v>
      </c>
      <c r="AC12" s="21" t="s">
        <v>499</v>
      </c>
      <c r="AD12" s="21">
        <v>64</v>
      </c>
    </row>
    <row r="13" spans="1:30" ht="15.75" customHeight="1" thickBot="1" x14ac:dyDescent="0.25">
      <c r="A13" s="21">
        <v>8</v>
      </c>
      <c r="B13" s="22">
        <v>3.9171232876712328E-2</v>
      </c>
      <c r="C13" s="22">
        <v>2.0821917808219178E-2</v>
      </c>
      <c r="D13" s="22">
        <v>0.06</v>
      </c>
      <c r="F13" s="21" t="s">
        <v>482</v>
      </c>
      <c r="G13" s="23">
        <v>19681</v>
      </c>
      <c r="H13" s="26">
        <v>0.9</v>
      </c>
      <c r="W13" s="21">
        <v>25</v>
      </c>
      <c r="X13" s="21">
        <v>2379</v>
      </c>
      <c r="Y13" s="24">
        <v>44649</v>
      </c>
      <c r="Z13" s="21" t="s">
        <v>513</v>
      </c>
      <c r="AA13" s="21" t="s">
        <v>493</v>
      </c>
      <c r="AB13" s="21">
        <v>10.9</v>
      </c>
      <c r="AC13" s="21" t="s">
        <v>499</v>
      </c>
      <c r="AD13" s="21">
        <v>66</v>
      </c>
    </row>
    <row r="14" spans="1:30" ht="15.75" customHeight="1" thickBot="1" x14ac:dyDescent="0.25">
      <c r="A14" s="21">
        <v>9</v>
      </c>
      <c r="B14" s="22">
        <v>3.0541095890410961E-2</v>
      </c>
      <c r="C14" s="22">
        <v>2.3528767123287671E-2</v>
      </c>
      <c r="D14" s="22">
        <v>5.4100000000000002E-2</v>
      </c>
      <c r="F14" s="21" t="s">
        <v>483</v>
      </c>
      <c r="G14" s="23">
        <v>21772</v>
      </c>
      <c r="H14" s="26">
        <v>1</v>
      </c>
      <c r="W14" s="21">
        <v>30</v>
      </c>
      <c r="X14" s="21">
        <v>2365</v>
      </c>
      <c r="Y14" s="24">
        <v>44880</v>
      </c>
      <c r="Z14" s="21" t="s">
        <v>524</v>
      </c>
      <c r="AA14" s="21" t="s">
        <v>493</v>
      </c>
      <c r="AB14" s="21">
        <v>10.8</v>
      </c>
      <c r="AC14" s="21" t="s">
        <v>498</v>
      </c>
      <c r="AD14" s="21">
        <v>79</v>
      </c>
    </row>
    <row r="15" spans="1:30" ht="15.75" customHeight="1" thickBot="1" x14ac:dyDescent="0.25">
      <c r="A15" s="21">
        <v>10</v>
      </c>
      <c r="B15" s="22">
        <v>2.9102739726027397E-2</v>
      </c>
      <c r="C15" s="22">
        <v>2.6027397260273973E-2</v>
      </c>
      <c r="D15" s="22">
        <v>5.5100000000000003E-2</v>
      </c>
      <c r="F15" s="21" t="s">
        <v>484</v>
      </c>
      <c r="G15" s="23">
        <v>21649</v>
      </c>
      <c r="H15" s="26">
        <v>0.99</v>
      </c>
      <c r="W15" s="21">
        <v>35</v>
      </c>
      <c r="X15" s="21">
        <v>2359</v>
      </c>
      <c r="Y15" s="24">
        <v>44882</v>
      </c>
      <c r="Z15" s="21" t="s">
        <v>524</v>
      </c>
      <c r="AA15" s="21" t="s">
        <v>495</v>
      </c>
      <c r="AB15" s="21">
        <v>10.8</v>
      </c>
      <c r="AC15" s="21" t="s">
        <v>498</v>
      </c>
      <c r="AD15" s="21">
        <v>79</v>
      </c>
    </row>
    <row r="16" spans="1:30" ht="15.75" customHeight="1" thickBot="1" x14ac:dyDescent="0.25">
      <c r="A16" s="21">
        <v>11</v>
      </c>
      <c r="B16" s="22">
        <v>2.9486301369863015E-2</v>
      </c>
      <c r="C16" s="22">
        <v>2.9358904109589044E-2</v>
      </c>
      <c r="D16" s="22">
        <v>5.8799999999999998E-2</v>
      </c>
      <c r="F16" s="21" t="s">
        <v>485</v>
      </c>
      <c r="G16" s="23">
        <v>22214</v>
      </c>
      <c r="H16" s="26">
        <v>1.02</v>
      </c>
      <c r="W16" s="21">
        <v>40</v>
      </c>
      <c r="X16" s="21">
        <v>2344</v>
      </c>
      <c r="Y16" s="24">
        <v>44643</v>
      </c>
      <c r="Z16" s="21" t="s">
        <v>513</v>
      </c>
      <c r="AA16" s="21" t="s">
        <v>494</v>
      </c>
      <c r="AB16" s="21">
        <v>10.7</v>
      </c>
      <c r="AC16" s="21" t="s">
        <v>499</v>
      </c>
      <c r="AD16" s="21">
        <v>65</v>
      </c>
    </row>
    <row r="17" spans="1:30" ht="15.75" customHeight="1" thickBot="1" x14ac:dyDescent="0.25">
      <c r="A17" s="21">
        <v>12</v>
      </c>
      <c r="B17" s="22">
        <v>3.015753424657534E-2</v>
      </c>
      <c r="C17" s="22">
        <v>3.3835616438356163E-2</v>
      </c>
      <c r="D17" s="22">
        <v>6.4000000000000001E-2</v>
      </c>
      <c r="W17" s="21">
        <v>45</v>
      </c>
      <c r="X17" s="21">
        <v>2341</v>
      </c>
      <c r="Y17" s="24">
        <v>44880</v>
      </c>
      <c r="Z17" s="21" t="s">
        <v>514</v>
      </c>
      <c r="AA17" s="21" t="s">
        <v>493</v>
      </c>
      <c r="AB17" s="21">
        <v>10.7</v>
      </c>
      <c r="AC17" s="21" t="s">
        <v>499</v>
      </c>
      <c r="AD17" s="21">
        <v>60</v>
      </c>
    </row>
    <row r="18" spans="1:30" ht="15.75" customHeight="1" thickBot="1" x14ac:dyDescent="0.25">
      <c r="A18" s="21">
        <v>13</v>
      </c>
      <c r="B18" s="22">
        <v>2.9438356164383565E-2</v>
      </c>
      <c r="C18" s="22">
        <v>3.5969863013698623E-2</v>
      </c>
      <c r="D18" s="22">
        <v>6.54E-2</v>
      </c>
      <c r="W18" s="21">
        <v>50</v>
      </c>
      <c r="X18" s="21">
        <v>2333</v>
      </c>
      <c r="Y18" s="24">
        <v>44909</v>
      </c>
      <c r="Z18" s="21" t="s">
        <v>524</v>
      </c>
      <c r="AA18" s="21" t="s">
        <v>494</v>
      </c>
      <c r="AB18" s="21">
        <v>10.7</v>
      </c>
      <c r="AC18" s="21" t="s">
        <v>498</v>
      </c>
      <c r="AD18" s="21">
        <v>79</v>
      </c>
    </row>
    <row r="19" spans="1:30" ht="15.75" customHeight="1" thickBot="1" x14ac:dyDescent="0.25">
      <c r="A19" s="21">
        <v>14</v>
      </c>
      <c r="B19" s="22">
        <v>2.9821917808219179E-2</v>
      </c>
      <c r="C19" s="22">
        <v>3.8104109589041098E-2</v>
      </c>
      <c r="D19" s="22">
        <v>6.7900000000000002E-2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2313</v>
      </c>
      <c r="Y19" s="24">
        <v>44860</v>
      </c>
      <c r="Z19" s="21" t="s">
        <v>524</v>
      </c>
      <c r="AA19" s="21" t="s">
        <v>494</v>
      </c>
      <c r="AB19" s="21">
        <v>10.6</v>
      </c>
      <c r="AC19" s="21" t="s">
        <v>498</v>
      </c>
      <c r="AD19" s="21">
        <v>77</v>
      </c>
    </row>
    <row r="20" spans="1:30" ht="15.75" customHeight="1" thickBot="1" x14ac:dyDescent="0.25">
      <c r="A20" s="21">
        <v>15</v>
      </c>
      <c r="B20" s="22">
        <v>3.0541095890410961E-2</v>
      </c>
      <c r="C20" s="22">
        <v>4.3101369863013696E-2</v>
      </c>
      <c r="D20" s="22">
        <v>7.3599999999999999E-2</v>
      </c>
      <c r="F20" s="21" t="s">
        <v>488</v>
      </c>
      <c r="G20" s="23">
        <v>14742</v>
      </c>
      <c r="H20" s="21">
        <v>0.67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2296</v>
      </c>
      <c r="Y20" s="24">
        <v>44623</v>
      </c>
      <c r="Z20" s="21" t="s">
        <v>514</v>
      </c>
      <c r="AA20" s="21" t="s">
        <v>495</v>
      </c>
      <c r="AB20" s="21">
        <v>10.5</v>
      </c>
      <c r="AC20" s="21" t="s">
        <v>499</v>
      </c>
      <c r="AD20" s="21">
        <v>61</v>
      </c>
    </row>
    <row r="21" spans="1:30" ht="15.75" customHeight="1" thickBot="1" x14ac:dyDescent="0.25">
      <c r="A21" s="21">
        <v>16</v>
      </c>
      <c r="B21" s="22">
        <v>3.1547945205479454E-2</v>
      </c>
      <c r="C21" s="22">
        <v>4.9660273972602739E-2</v>
      </c>
      <c r="D21" s="22">
        <v>8.1299999999999997E-2</v>
      </c>
      <c r="F21" s="21" t="s">
        <v>492</v>
      </c>
      <c r="G21" s="23">
        <v>22704</v>
      </c>
      <c r="H21" s="21">
        <v>1.04</v>
      </c>
      <c r="J21" s="12">
        <v>5</v>
      </c>
      <c r="K21" s="12">
        <f>X6</f>
        <v>2436</v>
      </c>
      <c r="L21" s="18"/>
      <c r="M21" s="12"/>
      <c r="N21" s="140">
        <f>K21/$F$2</f>
        <v>0.11123287671232877</v>
      </c>
      <c r="W21" s="21">
        <v>125</v>
      </c>
      <c r="X21" s="21">
        <v>2273</v>
      </c>
      <c r="Y21" s="24">
        <v>44652</v>
      </c>
      <c r="Z21" s="21" t="s">
        <v>513</v>
      </c>
      <c r="AA21" s="21" t="s">
        <v>496</v>
      </c>
      <c r="AB21" s="21">
        <v>10.4</v>
      </c>
      <c r="AC21" s="21" t="s">
        <v>499</v>
      </c>
      <c r="AD21" s="21">
        <v>62</v>
      </c>
    </row>
    <row r="22" spans="1:30" ht="15.75" customHeight="1" thickBot="1" x14ac:dyDescent="0.25">
      <c r="A22" s="21">
        <v>17</v>
      </c>
      <c r="B22" s="22">
        <v>3.0493150684931511E-2</v>
      </c>
      <c r="C22" s="22">
        <v>5.2054794520547946E-2</v>
      </c>
      <c r="D22" s="22">
        <v>8.2600000000000007E-2</v>
      </c>
      <c r="F22" s="21" t="s">
        <v>493</v>
      </c>
      <c r="G22" s="23">
        <v>24185</v>
      </c>
      <c r="H22" s="21">
        <v>1.1100000000000001</v>
      </c>
      <c r="J22" s="12">
        <v>10</v>
      </c>
      <c r="K22" s="12">
        <f>X11</f>
        <v>2420</v>
      </c>
      <c r="L22" s="18"/>
      <c r="M22" s="12"/>
      <c r="N22" s="140">
        <f t="shared" ref="N22:N28" si="0">K22/$F$2</f>
        <v>0.11050228310502283</v>
      </c>
      <c r="W22" s="21">
        <v>150</v>
      </c>
      <c r="X22" s="21">
        <v>2247</v>
      </c>
      <c r="Y22" s="24">
        <v>44858</v>
      </c>
      <c r="Z22" s="21" t="s">
        <v>513</v>
      </c>
      <c r="AA22" s="21" t="s">
        <v>492</v>
      </c>
      <c r="AB22" s="21">
        <v>10.3</v>
      </c>
      <c r="AC22" s="21" t="s">
        <v>499</v>
      </c>
      <c r="AD22" s="21">
        <v>62</v>
      </c>
    </row>
    <row r="23" spans="1:30" ht="15.75" customHeight="1" thickBot="1" x14ac:dyDescent="0.25">
      <c r="A23" s="21">
        <v>18</v>
      </c>
      <c r="B23" s="22">
        <v>2.4404109589041097E-2</v>
      </c>
      <c r="C23" s="22">
        <v>3.7947945205479457E-2</v>
      </c>
      <c r="D23" s="22">
        <v>6.2399999999999997E-2</v>
      </c>
      <c r="F23" s="21" t="s">
        <v>494</v>
      </c>
      <c r="G23" s="23">
        <v>24170</v>
      </c>
      <c r="H23" s="21">
        <v>1.1100000000000001</v>
      </c>
      <c r="J23" s="12">
        <v>20</v>
      </c>
      <c r="K23" s="12">
        <f>X12</f>
        <v>2388</v>
      </c>
      <c r="L23" s="18"/>
      <c r="M23" s="12"/>
      <c r="N23" s="140">
        <f t="shared" si="0"/>
        <v>0.10904109589041096</v>
      </c>
      <c r="W23" s="21">
        <v>175</v>
      </c>
      <c r="X23" s="21">
        <v>2221</v>
      </c>
      <c r="Y23" s="24">
        <v>44883</v>
      </c>
      <c r="Z23" s="21" t="s">
        <v>514</v>
      </c>
      <c r="AA23" s="21" t="s">
        <v>496</v>
      </c>
      <c r="AB23" s="21">
        <v>10.1</v>
      </c>
      <c r="AC23" s="21" t="s">
        <v>499</v>
      </c>
      <c r="AD23" s="21">
        <v>54</v>
      </c>
    </row>
    <row r="24" spans="1:30" ht="15.75" customHeight="1" thickBot="1" x14ac:dyDescent="0.25">
      <c r="A24" s="21">
        <v>19</v>
      </c>
      <c r="B24" s="22">
        <v>1.7500000000000002E-2</v>
      </c>
      <c r="C24" s="22">
        <v>2.7536986301369866E-2</v>
      </c>
      <c r="D24" s="22">
        <v>4.5100000000000001E-2</v>
      </c>
      <c r="F24" s="21" t="s">
        <v>495</v>
      </c>
      <c r="G24" s="23">
        <v>23991</v>
      </c>
      <c r="H24" s="21">
        <v>1.1000000000000001</v>
      </c>
      <c r="J24" s="12">
        <v>30</v>
      </c>
      <c r="K24" s="12">
        <f>X14</f>
        <v>2365</v>
      </c>
      <c r="L24" s="18"/>
      <c r="M24" s="12"/>
      <c r="N24" s="140">
        <f t="shared" si="0"/>
        <v>0.10799086757990868</v>
      </c>
      <c r="W24" s="21">
        <v>200</v>
      </c>
      <c r="X24" s="21">
        <v>2204</v>
      </c>
      <c r="Y24" s="24">
        <v>44665</v>
      </c>
      <c r="Z24" s="21" t="s">
        <v>514</v>
      </c>
      <c r="AA24" s="21" t="s">
        <v>495</v>
      </c>
      <c r="AB24" s="21">
        <v>10.1</v>
      </c>
      <c r="AC24" s="21" t="s">
        <v>499</v>
      </c>
      <c r="AD24" s="21">
        <v>64</v>
      </c>
    </row>
    <row r="25" spans="1:30" ht="15.75" customHeight="1" thickBot="1" x14ac:dyDescent="0.25">
      <c r="A25" s="21">
        <v>20</v>
      </c>
      <c r="B25" s="22">
        <v>1.3232876712328768E-2</v>
      </c>
      <c r="C25" s="22">
        <v>2.1290410958904108E-2</v>
      </c>
      <c r="D25" s="22">
        <v>3.4500000000000003E-2</v>
      </c>
      <c r="F25" s="21" t="s">
        <v>496</v>
      </c>
      <c r="G25" s="23">
        <v>25063</v>
      </c>
      <c r="H25" s="21">
        <v>1.1499999999999999</v>
      </c>
      <c r="J25" s="12">
        <v>50</v>
      </c>
      <c r="K25" s="12">
        <f>X18</f>
        <v>2333</v>
      </c>
      <c r="L25" s="18"/>
      <c r="M25" s="12"/>
      <c r="N25" s="140">
        <f t="shared" si="0"/>
        <v>0.10652968036529681</v>
      </c>
    </row>
    <row r="26" spans="1:30" ht="15.75" customHeight="1" thickBot="1" x14ac:dyDescent="0.25">
      <c r="A26" s="21">
        <v>21</v>
      </c>
      <c r="B26" s="22">
        <v>9.684931506849315E-3</v>
      </c>
      <c r="C26" s="22">
        <v>1.6449315068493151E-2</v>
      </c>
      <c r="D26" s="22">
        <v>2.6200000000000001E-2</v>
      </c>
      <c r="F26" s="21" t="s">
        <v>497</v>
      </c>
      <c r="G26" s="23">
        <v>18158</v>
      </c>
      <c r="H26" s="21">
        <v>0.83</v>
      </c>
      <c r="J26" s="12">
        <v>100</v>
      </c>
      <c r="K26" s="12">
        <f>X20</f>
        <v>2296</v>
      </c>
      <c r="L26" s="18"/>
      <c r="M26" s="12"/>
      <c r="N26" s="140">
        <f t="shared" si="0"/>
        <v>0.10484018264840182</v>
      </c>
    </row>
    <row r="27" spans="1:30" ht="15.75" customHeight="1" thickBot="1" x14ac:dyDescent="0.25">
      <c r="A27" s="21">
        <v>22</v>
      </c>
      <c r="B27" s="22">
        <v>6.3767123287671234E-3</v>
      </c>
      <c r="C27" s="22">
        <v>1.2180821917808218E-2</v>
      </c>
      <c r="D27" s="22">
        <v>1.8599999999999998E-2</v>
      </c>
      <c r="J27" s="12">
        <v>150</v>
      </c>
      <c r="K27" s="12">
        <f>X22</f>
        <v>2247</v>
      </c>
      <c r="L27" s="18"/>
      <c r="M27" s="12"/>
      <c r="N27" s="140">
        <f t="shared" si="0"/>
        <v>0.1026027397260274</v>
      </c>
    </row>
    <row r="28" spans="1:30" ht="15.75" customHeight="1" thickBot="1" x14ac:dyDescent="0.25">
      <c r="A28" s="21">
        <v>23</v>
      </c>
      <c r="B28" s="22">
        <v>4.0273972602739719E-3</v>
      </c>
      <c r="C28" s="22">
        <v>7.8082191780821921E-3</v>
      </c>
      <c r="D28" s="22">
        <v>1.1900000000000001E-2</v>
      </c>
      <c r="J28" s="12">
        <v>200</v>
      </c>
      <c r="K28" s="12">
        <f>X24</f>
        <v>2204</v>
      </c>
      <c r="L28" s="18"/>
      <c r="M28" s="12"/>
      <c r="N28" s="140">
        <f t="shared" si="0"/>
        <v>0.1006392694063927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46"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675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20700</v>
      </c>
      <c r="H2" s="7" t="s">
        <v>462</v>
      </c>
      <c r="W2" s="21">
        <v>1</v>
      </c>
      <c r="X2" s="21">
        <v>2521</v>
      </c>
      <c r="Y2" s="24">
        <v>44610</v>
      </c>
      <c r="Z2" s="21" t="s">
        <v>518</v>
      </c>
      <c r="AA2" s="21" t="s">
        <v>496</v>
      </c>
      <c r="AB2" s="21">
        <v>12.2</v>
      </c>
      <c r="AC2" s="21" t="s">
        <v>464</v>
      </c>
      <c r="AD2" s="21">
        <v>56</v>
      </c>
    </row>
    <row r="3" spans="1:30" ht="15.75" customHeight="1" thickBot="1" x14ac:dyDescent="0.25">
      <c r="W3" s="21">
        <v>2</v>
      </c>
      <c r="X3" s="21">
        <v>2372</v>
      </c>
      <c r="Y3" s="24">
        <v>44853</v>
      </c>
      <c r="Z3" s="21" t="s">
        <v>514</v>
      </c>
      <c r="AA3" s="21" t="s">
        <v>494</v>
      </c>
      <c r="AB3" s="21">
        <v>11.5</v>
      </c>
      <c r="AC3" s="21" t="s">
        <v>464</v>
      </c>
      <c r="AD3" s="21">
        <v>63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2283</v>
      </c>
      <c r="Y4" s="24">
        <v>44903</v>
      </c>
      <c r="Z4" s="21" t="s">
        <v>513</v>
      </c>
      <c r="AA4" s="21" t="s">
        <v>495</v>
      </c>
      <c r="AB4" s="21">
        <v>11</v>
      </c>
      <c r="AC4" s="21" t="s">
        <v>464</v>
      </c>
      <c r="AD4" s="21">
        <v>70</v>
      </c>
    </row>
    <row r="5" spans="1:30" ht="15.75" customHeight="1" thickBot="1" x14ac:dyDescent="0.25">
      <c r="A5" s="21">
        <v>0</v>
      </c>
      <c r="B5" s="22">
        <v>2.7652173913043478E-3</v>
      </c>
      <c r="C5" s="22">
        <v>1.8652173913043478E-3</v>
      </c>
      <c r="D5" s="41">
        <v>4.5999999999999999E-3</v>
      </c>
      <c r="F5" s="21" t="s">
        <v>471</v>
      </c>
      <c r="G5" s="23">
        <v>21290</v>
      </c>
      <c r="H5" s="21">
        <v>1.03</v>
      </c>
      <c r="J5" s="164" t="s">
        <v>472</v>
      </c>
      <c r="K5" s="165"/>
      <c r="L5" s="165"/>
      <c r="M5" s="165"/>
      <c r="N5" s="166"/>
      <c r="W5" s="21">
        <v>4</v>
      </c>
      <c r="X5" s="21">
        <v>2154</v>
      </c>
      <c r="Y5" s="24">
        <v>44848</v>
      </c>
      <c r="Z5" s="21" t="s">
        <v>514</v>
      </c>
      <c r="AA5" s="21" t="s">
        <v>496</v>
      </c>
      <c r="AB5" s="21">
        <v>10.4</v>
      </c>
      <c r="AC5" s="21" t="s">
        <v>464</v>
      </c>
      <c r="AD5" s="21">
        <v>65</v>
      </c>
    </row>
    <row r="6" spans="1:30" ht="15.75" customHeight="1" thickBot="1" x14ac:dyDescent="0.25">
      <c r="A6" s="21">
        <v>1</v>
      </c>
      <c r="B6" s="22">
        <v>1.7739130434782607E-3</v>
      </c>
      <c r="C6" s="22">
        <v>1.2434782608695652E-3</v>
      </c>
      <c r="D6" s="22">
        <v>3.0000000000000001E-3</v>
      </c>
      <c r="F6" s="21" t="s">
        <v>473</v>
      </c>
      <c r="G6" s="23">
        <v>22720</v>
      </c>
      <c r="H6" s="21">
        <v>1.1000000000000001</v>
      </c>
      <c r="J6" s="113" t="s">
        <v>474</v>
      </c>
      <c r="K6" s="114">
        <f>LARGE((K8,K9),1)</f>
        <v>0.7459871589085072</v>
      </c>
      <c r="L6" s="45"/>
      <c r="M6" s="45"/>
      <c r="N6" s="114" t="s">
        <v>465</v>
      </c>
      <c r="W6" s="21">
        <v>5</v>
      </c>
      <c r="X6" s="21">
        <v>2134</v>
      </c>
      <c r="Y6" s="24">
        <v>44903</v>
      </c>
      <c r="Z6" s="21" t="s">
        <v>514</v>
      </c>
      <c r="AA6" s="21" t="s">
        <v>495</v>
      </c>
      <c r="AB6" s="21">
        <v>10.3</v>
      </c>
      <c r="AC6" s="21" t="s">
        <v>464</v>
      </c>
      <c r="AD6" s="21">
        <v>66</v>
      </c>
    </row>
    <row r="7" spans="1:30" ht="15.75" customHeight="1" thickBot="1" x14ac:dyDescent="0.25">
      <c r="A7" s="21">
        <v>2</v>
      </c>
      <c r="B7" s="22">
        <v>1.4086956521739131E-3</v>
      </c>
      <c r="C7" s="22">
        <v>1.0043478260869565E-3</v>
      </c>
      <c r="D7" s="22">
        <v>2.3999999999999998E-3</v>
      </c>
      <c r="F7" s="21" t="s">
        <v>475</v>
      </c>
      <c r="G7" s="23">
        <v>22409</v>
      </c>
      <c r="H7" s="21">
        <v>1.08</v>
      </c>
      <c r="J7" s="12" t="s">
        <v>476</v>
      </c>
      <c r="K7" s="114">
        <f>LARGE((K10,K11),1)</f>
        <v>0.61218771888862944</v>
      </c>
      <c r="L7" s="45"/>
      <c r="M7" s="45"/>
      <c r="N7" s="114" t="s">
        <v>464</v>
      </c>
      <c r="W7" s="21">
        <v>6</v>
      </c>
      <c r="X7" s="21">
        <v>2133</v>
      </c>
      <c r="Y7" s="24">
        <v>44624</v>
      </c>
      <c r="Z7" s="21" t="s">
        <v>514</v>
      </c>
      <c r="AA7" s="21" t="s">
        <v>496</v>
      </c>
      <c r="AB7" s="21">
        <v>10.3</v>
      </c>
      <c r="AC7" s="21" t="s">
        <v>464</v>
      </c>
      <c r="AD7" s="21">
        <v>61</v>
      </c>
    </row>
    <row r="8" spans="1:30" ht="15.75" customHeight="1" thickBot="1" x14ac:dyDescent="0.3">
      <c r="A8" s="21">
        <v>3</v>
      </c>
      <c r="B8" s="22">
        <v>1.3043478260869566E-3</v>
      </c>
      <c r="C8" s="22">
        <v>1.3391304347826086E-3</v>
      </c>
      <c r="D8" s="22">
        <v>2.5999999999999999E-3</v>
      </c>
      <c r="F8" s="21" t="s">
        <v>477</v>
      </c>
      <c r="G8" s="23">
        <v>21219</v>
      </c>
      <c r="H8" s="21">
        <v>1.02</v>
      </c>
      <c r="K8" s="16">
        <f>LARGE(B11:C11,1)/(B11+C11)</f>
        <v>0.7459871589085072</v>
      </c>
      <c r="W8" s="21">
        <v>7</v>
      </c>
      <c r="X8" s="21">
        <v>2117</v>
      </c>
      <c r="Y8" s="24">
        <v>44881</v>
      </c>
      <c r="Z8" s="21" t="s">
        <v>513</v>
      </c>
      <c r="AA8" s="21" t="s">
        <v>494</v>
      </c>
      <c r="AB8" s="21">
        <v>10.199999999999999</v>
      </c>
      <c r="AC8" s="21" t="s">
        <v>464</v>
      </c>
      <c r="AD8" s="21">
        <v>69</v>
      </c>
    </row>
    <row r="9" spans="1:30" ht="15.75" customHeight="1" thickBot="1" x14ac:dyDescent="0.3">
      <c r="A9" s="21">
        <v>4</v>
      </c>
      <c r="B9" s="22">
        <v>2.1391304347826087E-3</v>
      </c>
      <c r="C9" s="22">
        <v>3.6826086956521743E-3</v>
      </c>
      <c r="D9" s="22">
        <v>5.7999999999999996E-3</v>
      </c>
      <c r="F9" s="21" t="s">
        <v>478</v>
      </c>
      <c r="G9" s="23">
        <v>19754</v>
      </c>
      <c r="H9" s="21">
        <v>0.95</v>
      </c>
      <c r="K9" s="16">
        <f>LARGE(B12:C12,1)/(B12+C12)</f>
        <v>0.64593578247035</v>
      </c>
      <c r="W9" s="21">
        <v>8</v>
      </c>
      <c r="X9" s="21">
        <v>2112</v>
      </c>
      <c r="Y9" s="24">
        <v>44909</v>
      </c>
      <c r="Z9" s="21" t="s">
        <v>513</v>
      </c>
      <c r="AA9" s="21" t="s">
        <v>494</v>
      </c>
      <c r="AB9" s="21">
        <v>10.199999999999999</v>
      </c>
      <c r="AC9" s="21" t="s">
        <v>464</v>
      </c>
      <c r="AD9" s="21">
        <v>70</v>
      </c>
    </row>
    <row r="10" spans="1:30" ht="15.75" customHeight="1" thickBot="1" x14ac:dyDescent="0.3">
      <c r="A10" s="21">
        <v>5</v>
      </c>
      <c r="B10" s="22">
        <v>4.643478260869565E-3</v>
      </c>
      <c r="C10" s="22">
        <v>1.1239130434782609E-2</v>
      </c>
      <c r="D10" s="22">
        <v>1.5900000000000001E-2</v>
      </c>
      <c r="F10" s="21" t="s">
        <v>479</v>
      </c>
      <c r="G10" s="23">
        <v>19084</v>
      </c>
      <c r="H10" s="21">
        <v>0.92</v>
      </c>
      <c r="K10" s="16">
        <f>LARGE(B20:C20,1)/(B20+C20)</f>
        <v>0.58147882268485285</v>
      </c>
      <c r="W10" s="21">
        <v>9</v>
      </c>
      <c r="X10" s="21">
        <v>2101</v>
      </c>
      <c r="Y10" s="24">
        <v>44610</v>
      </c>
      <c r="Z10" s="21" t="s">
        <v>515</v>
      </c>
      <c r="AA10" s="21" t="s">
        <v>496</v>
      </c>
      <c r="AB10" s="21">
        <v>10.1</v>
      </c>
      <c r="AC10" s="21" t="s">
        <v>464</v>
      </c>
      <c r="AD10" s="21">
        <v>59</v>
      </c>
    </row>
    <row r="11" spans="1:30" ht="15.75" customHeight="1" thickBot="1" x14ac:dyDescent="0.3">
      <c r="A11" s="21">
        <v>6</v>
      </c>
      <c r="B11" s="22">
        <v>1.1008695652173913E-2</v>
      </c>
      <c r="C11" s="22">
        <v>3.2330434782608691E-2</v>
      </c>
      <c r="D11" s="22">
        <v>4.3499999999999997E-2</v>
      </c>
      <c r="F11" s="21" t="s">
        <v>480</v>
      </c>
      <c r="G11" s="23">
        <v>18563</v>
      </c>
      <c r="H11" s="21">
        <v>0.9</v>
      </c>
      <c r="K11" s="16">
        <f>LARGE(B21:C21,1)/(B21+C21)</f>
        <v>0.61218771888862944</v>
      </c>
      <c r="W11" s="21">
        <v>10</v>
      </c>
      <c r="X11" s="21">
        <v>2081</v>
      </c>
      <c r="Y11" s="24">
        <v>44908</v>
      </c>
      <c r="Z11" s="21" t="s">
        <v>513</v>
      </c>
      <c r="AA11" s="21" t="s">
        <v>493</v>
      </c>
      <c r="AB11" s="21">
        <v>10.1</v>
      </c>
      <c r="AC11" s="21" t="s">
        <v>464</v>
      </c>
      <c r="AD11" s="21">
        <v>69</v>
      </c>
    </row>
    <row r="12" spans="1:30" ht="15.75" customHeight="1" thickBot="1" x14ac:dyDescent="0.25">
      <c r="A12" s="21">
        <v>7</v>
      </c>
      <c r="B12" s="22">
        <v>2.1286956521739134E-2</v>
      </c>
      <c r="C12" s="22">
        <v>3.8834782608695655E-2</v>
      </c>
      <c r="D12" s="22">
        <v>6.0199999999999997E-2</v>
      </c>
      <c r="F12" s="21" t="s">
        <v>481</v>
      </c>
      <c r="G12" s="23">
        <v>19706</v>
      </c>
      <c r="H12" s="21">
        <v>0.95</v>
      </c>
      <c r="W12" s="21">
        <v>20</v>
      </c>
      <c r="X12" s="21">
        <v>2000</v>
      </c>
      <c r="Y12" s="24">
        <v>44867</v>
      </c>
      <c r="Z12" s="21" t="s">
        <v>513</v>
      </c>
      <c r="AA12" s="21" t="s">
        <v>494</v>
      </c>
      <c r="AB12" s="21">
        <v>9.6999999999999993</v>
      </c>
      <c r="AC12" s="21" t="s">
        <v>464</v>
      </c>
      <c r="AD12" s="21">
        <v>71</v>
      </c>
    </row>
    <row r="13" spans="1:30" ht="15.75" customHeight="1" thickBot="1" x14ac:dyDescent="0.25">
      <c r="A13" s="21">
        <v>8</v>
      </c>
      <c r="B13" s="22">
        <v>2.3426086956521739E-2</v>
      </c>
      <c r="C13" s="22">
        <v>3.4673913043478263E-2</v>
      </c>
      <c r="D13" s="22">
        <v>5.8200000000000002E-2</v>
      </c>
      <c r="F13" s="21" t="s">
        <v>482</v>
      </c>
      <c r="G13" s="23">
        <v>18843</v>
      </c>
      <c r="H13" s="21">
        <v>0.91</v>
      </c>
      <c r="W13" s="21">
        <v>25</v>
      </c>
      <c r="X13" s="21">
        <v>1980</v>
      </c>
      <c r="Y13" s="24">
        <v>44656</v>
      </c>
      <c r="Z13" s="21" t="s">
        <v>513</v>
      </c>
      <c r="AA13" s="21" t="s">
        <v>493</v>
      </c>
      <c r="AB13" s="21">
        <v>9.6</v>
      </c>
      <c r="AC13" s="21" t="s">
        <v>464</v>
      </c>
      <c r="AD13" s="21">
        <v>69</v>
      </c>
    </row>
    <row r="14" spans="1:30" ht="15.75" customHeight="1" thickBot="1" x14ac:dyDescent="0.25">
      <c r="A14" s="21">
        <v>9</v>
      </c>
      <c r="B14" s="22">
        <v>2.6869565217391301E-2</v>
      </c>
      <c r="C14" s="22">
        <v>2.8743478260869565E-2</v>
      </c>
      <c r="D14" s="22">
        <v>5.5599999999999997E-2</v>
      </c>
      <c r="F14" s="21" t="s">
        <v>483</v>
      </c>
      <c r="G14" s="23">
        <v>21397</v>
      </c>
      <c r="H14" s="21">
        <v>1.03</v>
      </c>
      <c r="W14" s="21">
        <v>30</v>
      </c>
      <c r="X14" s="21">
        <v>1961</v>
      </c>
      <c r="Y14" s="24">
        <v>44572</v>
      </c>
      <c r="Z14" s="21" t="s">
        <v>513</v>
      </c>
      <c r="AA14" s="21" t="s">
        <v>493</v>
      </c>
      <c r="AB14" s="21">
        <v>9.5</v>
      </c>
      <c r="AC14" s="21" t="s">
        <v>464</v>
      </c>
      <c r="AD14" s="21">
        <v>68</v>
      </c>
    </row>
    <row r="15" spans="1:30" ht="15.75" customHeight="1" thickBot="1" x14ac:dyDescent="0.25">
      <c r="A15" s="21">
        <v>10</v>
      </c>
      <c r="B15" s="22">
        <v>3.1408695652173912E-2</v>
      </c>
      <c r="C15" s="22">
        <v>2.9173913043478258E-2</v>
      </c>
      <c r="D15" s="22">
        <v>6.0600000000000001E-2</v>
      </c>
      <c r="F15" s="21" t="s">
        <v>484</v>
      </c>
      <c r="G15" s="23">
        <v>21511</v>
      </c>
      <c r="H15" s="21">
        <v>1.04</v>
      </c>
      <c r="W15" s="21">
        <v>35</v>
      </c>
      <c r="X15" s="21">
        <v>1955</v>
      </c>
      <c r="Y15" s="24">
        <v>44894</v>
      </c>
      <c r="Z15" s="21" t="s">
        <v>513</v>
      </c>
      <c r="AA15" s="21" t="s">
        <v>493</v>
      </c>
      <c r="AB15" s="21">
        <v>9.4</v>
      </c>
      <c r="AC15" s="21" t="s">
        <v>464</v>
      </c>
      <c r="AD15" s="21">
        <v>72</v>
      </c>
    </row>
    <row r="16" spans="1:30" ht="15.75" customHeight="1" thickBot="1" x14ac:dyDescent="0.25">
      <c r="A16" s="21">
        <v>11</v>
      </c>
      <c r="B16" s="22">
        <v>3.5895652173913044E-2</v>
      </c>
      <c r="C16" s="22">
        <v>3.1278260869565221E-2</v>
      </c>
      <c r="D16" s="22">
        <v>6.7100000000000007E-2</v>
      </c>
      <c r="F16" s="21" t="s">
        <v>485</v>
      </c>
      <c r="G16" s="23">
        <v>21219</v>
      </c>
      <c r="H16" s="21">
        <v>1.02</v>
      </c>
      <c r="W16" s="21">
        <v>40</v>
      </c>
      <c r="X16" s="21">
        <v>1935</v>
      </c>
      <c r="Y16" s="24">
        <v>44624</v>
      </c>
      <c r="Z16" s="21" t="s">
        <v>515</v>
      </c>
      <c r="AA16" s="21" t="s">
        <v>496</v>
      </c>
      <c r="AB16" s="21">
        <v>9.3000000000000007</v>
      </c>
      <c r="AC16" s="21" t="s">
        <v>464</v>
      </c>
      <c r="AD16" s="21">
        <v>57</v>
      </c>
    </row>
    <row r="17" spans="1:30" ht="15.75" customHeight="1" thickBot="1" x14ac:dyDescent="0.25">
      <c r="A17" s="21">
        <v>12</v>
      </c>
      <c r="B17" s="22">
        <v>3.8139130434782613E-2</v>
      </c>
      <c r="C17" s="22">
        <v>3.3765217391304343E-2</v>
      </c>
      <c r="D17" s="22">
        <v>7.1900000000000006E-2</v>
      </c>
      <c r="W17" s="21">
        <v>45</v>
      </c>
      <c r="X17" s="21">
        <v>1924</v>
      </c>
      <c r="Y17" s="24">
        <v>44622</v>
      </c>
      <c r="Z17" s="21" t="s">
        <v>513</v>
      </c>
      <c r="AA17" s="21" t="s">
        <v>494</v>
      </c>
      <c r="AB17" s="21">
        <v>9.3000000000000007</v>
      </c>
      <c r="AC17" s="21" t="s">
        <v>464</v>
      </c>
      <c r="AD17" s="21">
        <v>66</v>
      </c>
    </row>
    <row r="18" spans="1:30" ht="15.75" customHeight="1" thickBot="1" x14ac:dyDescent="0.25">
      <c r="A18" s="21">
        <v>13</v>
      </c>
      <c r="B18" s="22">
        <v>3.714782608695652E-2</v>
      </c>
      <c r="C18" s="22">
        <v>3.3813043478260869E-2</v>
      </c>
      <c r="D18" s="22">
        <v>7.0999999999999994E-2</v>
      </c>
      <c r="W18" s="21">
        <v>50</v>
      </c>
      <c r="X18" s="21">
        <v>1917</v>
      </c>
      <c r="Y18" s="24">
        <v>44621</v>
      </c>
      <c r="Z18" s="21" t="s">
        <v>513</v>
      </c>
      <c r="AA18" s="21" t="s">
        <v>493</v>
      </c>
      <c r="AB18" s="21">
        <v>9.3000000000000007</v>
      </c>
      <c r="AC18" s="21" t="s">
        <v>464</v>
      </c>
      <c r="AD18" s="21">
        <v>68</v>
      </c>
    </row>
    <row r="19" spans="1:30" ht="15.75" customHeight="1" thickBot="1" x14ac:dyDescent="0.25">
      <c r="A19" s="21">
        <v>14</v>
      </c>
      <c r="B19" s="22">
        <v>3.9026086956521738E-2</v>
      </c>
      <c r="C19" s="22">
        <v>3.3286956521739131E-2</v>
      </c>
      <c r="D19" s="22">
        <v>7.2300000000000003E-2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1884</v>
      </c>
      <c r="Y19" s="24">
        <v>44617</v>
      </c>
      <c r="Z19" s="21" t="s">
        <v>514</v>
      </c>
      <c r="AA19" s="21" t="s">
        <v>496</v>
      </c>
      <c r="AB19" s="21">
        <v>9.1</v>
      </c>
      <c r="AC19" s="21" t="s">
        <v>464</v>
      </c>
      <c r="AD19" s="21">
        <v>62</v>
      </c>
    </row>
    <row r="20" spans="1:30" ht="15.75" customHeight="1" thickBot="1" x14ac:dyDescent="0.25">
      <c r="A20" s="21">
        <v>15</v>
      </c>
      <c r="B20" s="22">
        <v>4.2260869565217393E-2</v>
      </c>
      <c r="C20" s="22">
        <v>3.0417391304347827E-2</v>
      </c>
      <c r="D20" s="22">
        <v>7.2599999999999998E-2</v>
      </c>
      <c r="F20" s="21" t="s">
        <v>488</v>
      </c>
      <c r="G20" s="23">
        <v>14698</v>
      </c>
      <c r="H20" s="21">
        <v>0.71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1868</v>
      </c>
      <c r="Y20" s="24">
        <v>44851</v>
      </c>
      <c r="Z20" s="21" t="s">
        <v>513</v>
      </c>
      <c r="AA20" s="21" t="s">
        <v>492</v>
      </c>
      <c r="AB20" s="21">
        <v>9</v>
      </c>
      <c r="AC20" s="21" t="s">
        <v>464</v>
      </c>
      <c r="AD20" s="21">
        <v>70</v>
      </c>
    </row>
    <row r="21" spans="1:30" ht="15.75" customHeight="1" thickBot="1" x14ac:dyDescent="0.25">
      <c r="A21" s="21">
        <v>16</v>
      </c>
      <c r="B21" s="22">
        <v>4.5600000000000002E-2</v>
      </c>
      <c r="C21" s="22">
        <v>2.8886956521739133E-2</v>
      </c>
      <c r="D21" s="22">
        <v>7.4499999999999997E-2</v>
      </c>
      <c r="F21" s="21" t="s">
        <v>492</v>
      </c>
      <c r="G21" s="23">
        <v>21465</v>
      </c>
      <c r="H21" s="21">
        <v>1.04</v>
      </c>
      <c r="J21" s="12">
        <v>5</v>
      </c>
      <c r="K21" s="12">
        <f>X6</f>
        <v>2134</v>
      </c>
      <c r="L21" s="18"/>
      <c r="M21" s="12"/>
      <c r="N21" s="140">
        <f>K21/$F$2</f>
        <v>0.10309178743961353</v>
      </c>
      <c r="W21" s="21">
        <v>125</v>
      </c>
      <c r="X21" s="21">
        <v>1850</v>
      </c>
      <c r="Y21" s="24">
        <v>44634</v>
      </c>
      <c r="Z21" s="21" t="s">
        <v>514</v>
      </c>
      <c r="AA21" s="21" t="s">
        <v>492</v>
      </c>
      <c r="AB21" s="21">
        <v>8.9</v>
      </c>
      <c r="AC21" s="21" t="s">
        <v>464</v>
      </c>
      <c r="AD21" s="21">
        <v>62</v>
      </c>
    </row>
    <row r="22" spans="1:30" ht="15.75" customHeight="1" thickBot="1" x14ac:dyDescent="0.25">
      <c r="A22" s="21">
        <v>17</v>
      </c>
      <c r="B22" s="22">
        <v>4.8730434782608689E-2</v>
      </c>
      <c r="C22" s="22">
        <v>2.6639130434782606E-2</v>
      </c>
      <c r="D22" s="22">
        <v>7.5300000000000006E-2</v>
      </c>
      <c r="F22" s="21" t="s">
        <v>493</v>
      </c>
      <c r="G22" s="23">
        <v>22706</v>
      </c>
      <c r="H22" s="21">
        <v>1.1000000000000001</v>
      </c>
      <c r="J22" s="12">
        <v>10</v>
      </c>
      <c r="K22" s="12">
        <f>X11</f>
        <v>2081</v>
      </c>
      <c r="L22" s="18"/>
      <c r="M22" s="12"/>
      <c r="N22" s="140">
        <f t="shared" ref="N22:N28" si="0">K22/$F$2</f>
        <v>0.10053140096618357</v>
      </c>
      <c r="W22" s="21">
        <v>150</v>
      </c>
      <c r="X22" s="21">
        <v>1837</v>
      </c>
      <c r="Y22" s="24">
        <v>44883</v>
      </c>
      <c r="Z22" s="21" t="s">
        <v>514</v>
      </c>
      <c r="AA22" s="21" t="s">
        <v>496</v>
      </c>
      <c r="AB22" s="21">
        <v>8.9</v>
      </c>
      <c r="AC22" s="21" t="s">
        <v>464</v>
      </c>
      <c r="AD22" s="21">
        <v>64</v>
      </c>
    </row>
    <row r="23" spans="1:30" ht="15.75" customHeight="1" thickBot="1" x14ac:dyDescent="0.25">
      <c r="A23" s="21">
        <v>18</v>
      </c>
      <c r="B23" s="22">
        <v>3.5269565217391302E-2</v>
      </c>
      <c r="C23" s="22">
        <v>2.4630434782608693E-2</v>
      </c>
      <c r="D23" s="22">
        <v>5.9900000000000002E-2</v>
      </c>
      <c r="F23" s="21" t="s">
        <v>494</v>
      </c>
      <c r="G23" s="23">
        <v>22877</v>
      </c>
      <c r="H23" s="21">
        <v>1.1000000000000001</v>
      </c>
      <c r="J23" s="12">
        <v>20</v>
      </c>
      <c r="K23" s="12">
        <f>X12</f>
        <v>2000</v>
      </c>
      <c r="L23" s="18"/>
      <c r="M23" s="12"/>
      <c r="N23" s="140">
        <f t="shared" si="0"/>
        <v>9.6618357487922704E-2</v>
      </c>
      <c r="W23" s="21">
        <v>175</v>
      </c>
      <c r="X23" s="21">
        <v>1824</v>
      </c>
      <c r="Y23" s="24">
        <v>44582</v>
      </c>
      <c r="Z23" s="21" t="s">
        <v>517</v>
      </c>
      <c r="AA23" s="21" t="s">
        <v>496</v>
      </c>
      <c r="AB23" s="21">
        <v>8.8000000000000007</v>
      </c>
      <c r="AC23" s="21" t="s">
        <v>464</v>
      </c>
      <c r="AD23" s="21">
        <v>55</v>
      </c>
    </row>
    <row r="24" spans="1:30" ht="15.75" customHeight="1" thickBot="1" x14ac:dyDescent="0.25">
      <c r="A24" s="21">
        <v>19</v>
      </c>
      <c r="B24" s="22">
        <v>2.5982608695652169E-2</v>
      </c>
      <c r="C24" s="22">
        <v>1.8460869565217395E-2</v>
      </c>
      <c r="D24" s="22">
        <v>4.4400000000000002E-2</v>
      </c>
      <c r="F24" s="21" t="s">
        <v>495</v>
      </c>
      <c r="G24" s="23">
        <v>22430</v>
      </c>
      <c r="H24" s="21">
        <v>1.08</v>
      </c>
      <c r="J24" s="12">
        <v>30</v>
      </c>
      <c r="K24" s="12">
        <f>X14</f>
        <v>1961</v>
      </c>
      <c r="L24" s="18"/>
      <c r="M24" s="12"/>
      <c r="N24" s="140">
        <f t="shared" si="0"/>
        <v>9.4734299516908219E-2</v>
      </c>
      <c r="W24" s="21">
        <v>200</v>
      </c>
      <c r="X24" s="21">
        <v>1812</v>
      </c>
      <c r="Y24" s="24">
        <v>44629</v>
      </c>
      <c r="Z24" s="21" t="s">
        <v>513</v>
      </c>
      <c r="AA24" s="21" t="s">
        <v>494</v>
      </c>
      <c r="AB24" s="21">
        <v>8.8000000000000007</v>
      </c>
      <c r="AC24" s="21" t="s">
        <v>464</v>
      </c>
      <c r="AD24" s="21">
        <v>68</v>
      </c>
    </row>
    <row r="25" spans="1:30" ht="15.75" customHeight="1" thickBot="1" x14ac:dyDescent="0.25">
      <c r="A25" s="21">
        <v>20</v>
      </c>
      <c r="B25" s="22">
        <v>1.8052173913043479E-2</v>
      </c>
      <c r="C25" s="22">
        <v>1.3678260869565216E-2</v>
      </c>
      <c r="D25" s="22">
        <v>3.1699999999999999E-2</v>
      </c>
      <c r="F25" s="21" t="s">
        <v>496</v>
      </c>
      <c r="G25" s="23">
        <v>23099</v>
      </c>
      <c r="H25" s="21">
        <v>1.1200000000000001</v>
      </c>
      <c r="J25" s="12">
        <v>50</v>
      </c>
      <c r="K25" s="12">
        <f>X18</f>
        <v>1917</v>
      </c>
      <c r="L25" s="18"/>
      <c r="M25" s="12"/>
      <c r="N25" s="140">
        <f t="shared" si="0"/>
        <v>9.2608695652173917E-2</v>
      </c>
    </row>
    <row r="26" spans="1:30" ht="15.75" customHeight="1" thickBot="1" x14ac:dyDescent="0.25">
      <c r="A26" s="21">
        <v>21</v>
      </c>
      <c r="B26" s="22">
        <v>1.2417391304347826E-2</v>
      </c>
      <c r="C26" s="22">
        <v>9.5652173913043474E-3</v>
      </c>
      <c r="D26" s="22">
        <v>2.1999999999999999E-2</v>
      </c>
      <c r="F26" s="21" t="s">
        <v>497</v>
      </c>
      <c r="G26" s="23">
        <v>18000</v>
      </c>
      <c r="H26" s="21">
        <v>0.87</v>
      </c>
      <c r="J26" s="12">
        <v>100</v>
      </c>
      <c r="K26" s="12">
        <f>X20</f>
        <v>1868</v>
      </c>
      <c r="L26" s="18"/>
      <c r="M26" s="12"/>
      <c r="N26" s="140">
        <f t="shared" si="0"/>
        <v>9.0241545893719813E-2</v>
      </c>
    </row>
    <row r="27" spans="1:30" ht="15.75" customHeight="1" thickBot="1" x14ac:dyDescent="0.25">
      <c r="A27" s="21">
        <v>22</v>
      </c>
      <c r="B27" s="22">
        <v>9.0782608695652162E-3</v>
      </c>
      <c r="C27" s="22">
        <v>6.3130434782608701E-3</v>
      </c>
      <c r="D27" s="22">
        <v>1.5299999999999999E-2</v>
      </c>
      <c r="J27" s="12">
        <v>150</v>
      </c>
      <c r="K27" s="12">
        <f>X22</f>
        <v>1837</v>
      </c>
      <c r="L27" s="18"/>
      <c r="M27" s="12"/>
      <c r="N27" s="140">
        <f t="shared" si="0"/>
        <v>8.8743961352657011E-2</v>
      </c>
    </row>
    <row r="28" spans="1:30" ht="15.75" customHeight="1" thickBot="1" x14ac:dyDescent="0.25">
      <c r="A28" s="21">
        <v>23</v>
      </c>
      <c r="B28" s="22">
        <v>6.0521739130434777E-3</v>
      </c>
      <c r="C28" s="22">
        <v>3.395652173913044E-3</v>
      </c>
      <c r="D28" s="22">
        <v>9.4999999999999998E-3</v>
      </c>
      <c r="J28" s="12">
        <v>200</v>
      </c>
      <c r="K28" s="12">
        <f>X24</f>
        <v>1812</v>
      </c>
      <c r="L28" s="18"/>
      <c r="M28" s="12"/>
      <c r="N28" s="140">
        <f t="shared" si="0"/>
        <v>8.7536231884057972E-2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5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25">
      <c r="A1" s="151" t="s">
        <v>599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38700</v>
      </c>
      <c r="H2" s="7" t="s">
        <v>462</v>
      </c>
      <c r="W2" s="21">
        <v>1</v>
      </c>
      <c r="X2" s="21">
        <v>4032</v>
      </c>
      <c r="Y2" s="24">
        <v>44602</v>
      </c>
      <c r="Z2" s="21" t="s">
        <v>515</v>
      </c>
      <c r="AA2" s="21" t="s">
        <v>495</v>
      </c>
      <c r="AB2" s="21">
        <v>10.4</v>
      </c>
      <c r="AC2" s="21" t="s">
        <v>498</v>
      </c>
      <c r="AD2" s="21">
        <v>52</v>
      </c>
    </row>
    <row r="3" spans="1:30" ht="15.75" customHeight="1" thickBot="1" x14ac:dyDescent="0.25">
      <c r="W3" s="21">
        <v>2</v>
      </c>
      <c r="X3" s="21">
        <v>4020</v>
      </c>
      <c r="Y3" s="24">
        <v>44600</v>
      </c>
      <c r="Z3" s="21" t="s">
        <v>515</v>
      </c>
      <c r="AA3" s="21" t="s">
        <v>493</v>
      </c>
      <c r="AB3" s="21">
        <v>10.4</v>
      </c>
      <c r="AC3" s="21" t="s">
        <v>499</v>
      </c>
      <c r="AD3" s="21">
        <v>51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4007</v>
      </c>
      <c r="Y4" s="24">
        <v>44603</v>
      </c>
      <c r="Z4" s="21" t="s">
        <v>515</v>
      </c>
      <c r="AA4" s="21" t="s">
        <v>496</v>
      </c>
      <c r="AB4" s="21">
        <v>10.4</v>
      </c>
      <c r="AC4" s="21" t="s">
        <v>498</v>
      </c>
      <c r="AD4" s="21">
        <v>52</v>
      </c>
    </row>
    <row r="5" spans="1:30" ht="15.75" customHeight="1" thickBot="1" x14ac:dyDescent="0.25">
      <c r="A5" s="21">
        <v>0</v>
      </c>
      <c r="B5" s="37">
        <v>3.2248062015503877E-3</v>
      </c>
      <c r="C5" s="37">
        <v>2.4689922480620155E-3</v>
      </c>
      <c r="D5" s="41">
        <v>5.7000000000000002E-3</v>
      </c>
      <c r="F5" s="21" t="s">
        <v>471</v>
      </c>
      <c r="G5" s="23">
        <v>42198</v>
      </c>
      <c r="H5" s="21">
        <v>1.07</v>
      </c>
      <c r="J5" s="164" t="s">
        <v>472</v>
      </c>
      <c r="K5" s="165"/>
      <c r="L5" s="165"/>
      <c r="M5" s="165"/>
      <c r="N5" s="166"/>
      <c r="W5" s="21">
        <v>4</v>
      </c>
      <c r="X5" s="21">
        <v>3967</v>
      </c>
      <c r="Y5" s="24">
        <v>44606</v>
      </c>
      <c r="Z5" s="21" t="s">
        <v>515</v>
      </c>
      <c r="AA5" s="21" t="s">
        <v>492</v>
      </c>
      <c r="AB5" s="21">
        <v>10.3</v>
      </c>
      <c r="AC5" s="21" t="s">
        <v>498</v>
      </c>
      <c r="AD5" s="21">
        <v>51</v>
      </c>
    </row>
    <row r="6" spans="1:30" ht="15.75" customHeight="1" thickBot="1" x14ac:dyDescent="0.25">
      <c r="A6" s="21">
        <v>1</v>
      </c>
      <c r="B6" s="37">
        <v>1.9844961240310078E-3</v>
      </c>
      <c r="C6" s="37">
        <v>1.6124031007751938E-3</v>
      </c>
      <c r="D6" s="22">
        <v>3.5999999999999999E-3</v>
      </c>
      <c r="F6" s="21" t="s">
        <v>473</v>
      </c>
      <c r="G6" s="23">
        <v>46904</v>
      </c>
      <c r="H6" s="21">
        <v>1.19</v>
      </c>
      <c r="J6" s="113" t="s">
        <v>474</v>
      </c>
      <c r="K6" s="114">
        <f>LARGE((K8,K9),1)</f>
        <v>0.66842831480565468</v>
      </c>
      <c r="L6" s="45"/>
      <c r="M6" s="45"/>
      <c r="N6" s="114" t="s">
        <v>499</v>
      </c>
      <c r="W6" s="21">
        <v>5</v>
      </c>
      <c r="X6" s="21">
        <v>3960</v>
      </c>
      <c r="Y6" s="24">
        <v>44578</v>
      </c>
      <c r="Z6" s="21" t="s">
        <v>517</v>
      </c>
      <c r="AA6" s="21" t="s">
        <v>492</v>
      </c>
      <c r="AB6" s="21">
        <v>10.199999999999999</v>
      </c>
      <c r="AC6" s="21" t="s">
        <v>499</v>
      </c>
      <c r="AD6" s="21">
        <v>50</v>
      </c>
    </row>
    <row r="7" spans="1:30" ht="15.75" customHeight="1" thickBot="1" x14ac:dyDescent="0.25">
      <c r="A7" s="21">
        <v>2</v>
      </c>
      <c r="B7" s="37">
        <v>1.6372093023255814E-3</v>
      </c>
      <c r="C7" s="37">
        <v>1.0077519379844962E-3</v>
      </c>
      <c r="D7" s="22">
        <v>2.7000000000000001E-3</v>
      </c>
      <c r="F7" s="21" t="s">
        <v>475</v>
      </c>
      <c r="G7" s="23">
        <v>47432</v>
      </c>
      <c r="H7" s="21">
        <v>1.21</v>
      </c>
      <c r="J7" s="12" t="s">
        <v>476</v>
      </c>
      <c r="K7" s="114">
        <f>LARGE((K10,K11),1)</f>
        <v>0.55426690301342108</v>
      </c>
      <c r="L7" s="45"/>
      <c r="M7" s="45"/>
      <c r="N7" s="114" t="s">
        <v>498</v>
      </c>
      <c r="W7" s="21">
        <v>6</v>
      </c>
      <c r="X7" s="21">
        <v>3954</v>
      </c>
      <c r="Y7" s="24">
        <v>44614</v>
      </c>
      <c r="Z7" s="21" t="s">
        <v>514</v>
      </c>
      <c r="AA7" s="21" t="s">
        <v>493</v>
      </c>
      <c r="AB7" s="21">
        <v>10.199999999999999</v>
      </c>
      <c r="AC7" s="21" t="s">
        <v>498</v>
      </c>
      <c r="AD7" s="21">
        <v>54</v>
      </c>
    </row>
    <row r="8" spans="1:30" ht="15.75" customHeight="1" thickBot="1" x14ac:dyDescent="0.3">
      <c r="A8" s="21">
        <v>3</v>
      </c>
      <c r="B8" s="37">
        <v>1.6372093023255814E-3</v>
      </c>
      <c r="C8" s="37">
        <v>1.2596899224806201E-3</v>
      </c>
      <c r="D8" s="22">
        <v>2.8999999999999998E-3</v>
      </c>
      <c r="F8" s="21" t="s">
        <v>477</v>
      </c>
      <c r="G8" s="23">
        <v>42921</v>
      </c>
      <c r="H8" s="21">
        <v>1.0900000000000001</v>
      </c>
      <c r="K8" s="16">
        <f>LARGE(B11:C11,1)/(B11+C11)</f>
        <v>0.66842831480565468</v>
      </c>
      <c r="W8" s="21">
        <v>7</v>
      </c>
      <c r="X8" s="21">
        <v>3907</v>
      </c>
      <c r="Y8" s="24">
        <v>44607</v>
      </c>
      <c r="Z8" s="21" t="s">
        <v>515</v>
      </c>
      <c r="AA8" s="21" t="s">
        <v>493</v>
      </c>
      <c r="AB8" s="21">
        <v>10.1</v>
      </c>
      <c r="AC8" s="21" t="s">
        <v>498</v>
      </c>
      <c r="AD8" s="21">
        <v>52</v>
      </c>
    </row>
    <row r="9" spans="1:30" ht="15.75" customHeight="1" thickBot="1" x14ac:dyDescent="0.3">
      <c r="A9" s="21">
        <v>4</v>
      </c>
      <c r="B9" s="37">
        <v>2.57984496124031E-3</v>
      </c>
      <c r="C9" s="37">
        <v>2.9224806201550387E-3</v>
      </c>
      <c r="D9" s="22">
        <v>5.4999999999999997E-3</v>
      </c>
      <c r="F9" s="21" t="s">
        <v>478</v>
      </c>
      <c r="G9" s="23">
        <v>36705</v>
      </c>
      <c r="H9" s="21">
        <v>0.93</v>
      </c>
      <c r="K9" s="16">
        <f>LARGE(B12:C12,1)/(B12+C12)</f>
        <v>0.62978072412034669</v>
      </c>
      <c r="W9" s="21">
        <v>8</v>
      </c>
      <c r="X9" s="21">
        <v>3907</v>
      </c>
      <c r="Y9" s="24">
        <v>44617</v>
      </c>
      <c r="Z9" s="21" t="s">
        <v>515</v>
      </c>
      <c r="AA9" s="21" t="s">
        <v>496</v>
      </c>
      <c r="AB9" s="21">
        <v>10.1</v>
      </c>
      <c r="AC9" s="21" t="s">
        <v>498</v>
      </c>
      <c r="AD9" s="21">
        <v>52</v>
      </c>
    </row>
    <row r="10" spans="1:30" ht="15.75" customHeight="1" thickBot="1" x14ac:dyDescent="0.3">
      <c r="A10" s="21">
        <v>5</v>
      </c>
      <c r="B10" s="37">
        <v>4.7627906976744185E-3</v>
      </c>
      <c r="C10" s="37">
        <v>7.4069767441860461E-3</v>
      </c>
      <c r="D10" s="22">
        <v>1.2200000000000001E-2</v>
      </c>
      <c r="F10" s="21" t="s">
        <v>479</v>
      </c>
      <c r="G10" s="23">
        <v>34115</v>
      </c>
      <c r="H10" s="21">
        <v>0.87</v>
      </c>
      <c r="K10" s="16">
        <f>LARGE(B20:C20,1)/(B20+C20)</f>
        <v>0.52742724697398913</v>
      </c>
      <c r="W10" s="21">
        <v>9</v>
      </c>
      <c r="X10" s="21">
        <v>3900</v>
      </c>
      <c r="Y10" s="24">
        <v>44620</v>
      </c>
      <c r="Z10" s="21" t="s">
        <v>515</v>
      </c>
      <c r="AA10" s="21" t="s">
        <v>492</v>
      </c>
      <c r="AB10" s="21">
        <v>10.1</v>
      </c>
      <c r="AC10" s="21" t="s">
        <v>498</v>
      </c>
      <c r="AD10" s="21">
        <v>51</v>
      </c>
    </row>
    <row r="11" spans="1:30" ht="15.75" customHeight="1" thickBot="1" x14ac:dyDescent="0.3">
      <c r="A11" s="21">
        <v>6</v>
      </c>
      <c r="B11" s="37">
        <v>9.8728682170542651E-3</v>
      </c>
      <c r="C11" s="37">
        <v>1.9903100775193798E-2</v>
      </c>
      <c r="D11" s="22">
        <v>2.98E-2</v>
      </c>
      <c r="F11" s="21" t="s">
        <v>480</v>
      </c>
      <c r="G11" s="23">
        <v>34652</v>
      </c>
      <c r="H11" s="21">
        <v>0.88</v>
      </c>
      <c r="K11" s="16">
        <f>LARGE(B21:C21,1)/(B21+C21)</f>
        <v>0.55426690301342108</v>
      </c>
      <c r="W11" s="21">
        <v>10</v>
      </c>
      <c r="X11" s="21">
        <v>3898</v>
      </c>
      <c r="Y11" s="24">
        <v>44575</v>
      </c>
      <c r="Z11" s="21" t="s">
        <v>515</v>
      </c>
      <c r="AA11" s="21" t="s">
        <v>496</v>
      </c>
      <c r="AB11" s="21">
        <v>10.1</v>
      </c>
      <c r="AC11" s="21" t="s">
        <v>498</v>
      </c>
      <c r="AD11" s="21">
        <v>51</v>
      </c>
    </row>
    <row r="12" spans="1:30" ht="15.75" customHeight="1" thickBot="1" x14ac:dyDescent="0.25">
      <c r="A12" s="21">
        <v>7</v>
      </c>
      <c r="B12" s="37">
        <v>1.8009302325581397E-2</v>
      </c>
      <c r="C12" s="37">
        <v>3.0635658914728681E-2</v>
      </c>
      <c r="D12" s="22">
        <v>4.8599999999999997E-2</v>
      </c>
      <c r="F12" s="21" t="s">
        <v>481</v>
      </c>
      <c r="G12" s="23">
        <v>32223</v>
      </c>
      <c r="H12" s="21">
        <v>0.82</v>
      </c>
      <c r="W12" s="21">
        <v>20</v>
      </c>
      <c r="X12" s="21">
        <v>3874</v>
      </c>
      <c r="Y12" s="24">
        <v>44595</v>
      </c>
      <c r="Z12" s="21" t="s">
        <v>515</v>
      </c>
      <c r="AA12" s="21" t="s">
        <v>495</v>
      </c>
      <c r="AB12" s="21">
        <v>10</v>
      </c>
      <c r="AC12" s="21" t="s">
        <v>498</v>
      </c>
      <c r="AD12" s="21">
        <v>52</v>
      </c>
    </row>
    <row r="13" spans="1:30" ht="15.75" customHeight="1" thickBot="1" x14ac:dyDescent="0.25">
      <c r="A13" s="21">
        <v>8</v>
      </c>
      <c r="B13" s="37">
        <v>2.3268217054263563E-2</v>
      </c>
      <c r="C13" s="37">
        <v>3.5271317829457367E-2</v>
      </c>
      <c r="D13" s="22">
        <v>5.8500000000000003E-2</v>
      </c>
      <c r="F13" s="21" t="s">
        <v>482</v>
      </c>
      <c r="G13" s="23">
        <v>30857</v>
      </c>
      <c r="H13" s="21">
        <v>0.78</v>
      </c>
      <c r="W13" s="21">
        <v>25</v>
      </c>
      <c r="X13" s="21">
        <v>3856</v>
      </c>
      <c r="Y13" s="24">
        <v>44621</v>
      </c>
      <c r="Z13" s="21" t="s">
        <v>514</v>
      </c>
      <c r="AA13" s="21" t="s">
        <v>493</v>
      </c>
      <c r="AB13" s="21">
        <v>10</v>
      </c>
      <c r="AC13" s="21" t="s">
        <v>498</v>
      </c>
      <c r="AD13" s="21">
        <v>55</v>
      </c>
    </row>
    <row r="14" spans="1:30" ht="15.75" customHeight="1" thickBot="1" x14ac:dyDescent="0.25">
      <c r="A14" s="21">
        <v>9</v>
      </c>
      <c r="B14" s="37">
        <v>3.0065116279069767E-2</v>
      </c>
      <c r="C14" s="37">
        <v>3.506976744186046E-2</v>
      </c>
      <c r="D14" s="22">
        <v>6.5100000000000005E-2</v>
      </c>
      <c r="F14" s="21"/>
      <c r="G14" s="23">
        <v>34501</v>
      </c>
      <c r="H14" s="21"/>
      <c r="W14" s="21">
        <v>30</v>
      </c>
      <c r="X14" s="21">
        <v>3842</v>
      </c>
      <c r="Y14" s="24">
        <v>44642</v>
      </c>
      <c r="Z14" s="21" t="s">
        <v>515</v>
      </c>
      <c r="AA14" s="21" t="s">
        <v>493</v>
      </c>
      <c r="AB14" s="21">
        <v>9.9</v>
      </c>
      <c r="AC14" s="21" t="s">
        <v>498</v>
      </c>
      <c r="AD14" s="21">
        <v>53</v>
      </c>
    </row>
    <row r="15" spans="1:30" ht="15.75" customHeight="1" thickBot="1" x14ac:dyDescent="0.25">
      <c r="A15" s="21">
        <v>10</v>
      </c>
      <c r="B15" s="37">
        <v>3.3587596899224803E-2</v>
      </c>
      <c r="C15" s="37">
        <v>3.5220930232558144E-2</v>
      </c>
      <c r="D15" s="22">
        <v>6.88E-2</v>
      </c>
      <c r="F15" s="21"/>
      <c r="G15" s="23">
        <v>39039</v>
      </c>
      <c r="H15" s="21"/>
      <c r="W15" s="21">
        <v>35</v>
      </c>
      <c r="X15" s="21">
        <v>3832</v>
      </c>
      <c r="Y15" s="24">
        <v>44599</v>
      </c>
      <c r="Z15" s="21" t="s">
        <v>515</v>
      </c>
      <c r="AA15" s="21" t="s">
        <v>492</v>
      </c>
      <c r="AB15" s="21">
        <v>9.9</v>
      </c>
      <c r="AC15" s="21" t="s">
        <v>498</v>
      </c>
      <c r="AD15" s="21">
        <v>51</v>
      </c>
    </row>
    <row r="16" spans="1:30" ht="15.75" customHeight="1" thickBot="1" x14ac:dyDescent="0.25">
      <c r="A16" s="21">
        <v>11</v>
      </c>
      <c r="B16" s="37">
        <v>3.3786046511627907E-2</v>
      </c>
      <c r="C16" s="37">
        <v>3.7790697674418602E-2</v>
      </c>
      <c r="D16" s="22">
        <v>7.1499999999999994E-2</v>
      </c>
      <c r="F16" s="21"/>
      <c r="G16" s="23">
        <v>40468</v>
      </c>
      <c r="H16" s="21"/>
      <c r="W16" s="21">
        <v>40</v>
      </c>
      <c r="X16" s="21">
        <v>3817</v>
      </c>
      <c r="Y16" s="24">
        <v>44623</v>
      </c>
      <c r="Z16" s="21" t="s">
        <v>517</v>
      </c>
      <c r="AA16" s="21" t="s">
        <v>495</v>
      </c>
      <c r="AB16" s="21">
        <v>9.9</v>
      </c>
      <c r="AC16" s="21" t="s">
        <v>498</v>
      </c>
      <c r="AD16" s="21">
        <v>53</v>
      </c>
    </row>
    <row r="17" spans="1:30" ht="15.75" customHeight="1" thickBot="1" x14ac:dyDescent="0.25">
      <c r="A17" s="21">
        <v>12</v>
      </c>
      <c r="B17" s="37">
        <v>3.4480620155038763E-2</v>
      </c>
      <c r="C17" s="37">
        <v>3.7992248062015503E-2</v>
      </c>
      <c r="D17" s="22">
        <v>7.2499999999999995E-2</v>
      </c>
      <c r="W17" s="21">
        <v>45</v>
      </c>
      <c r="X17" s="21">
        <v>3804</v>
      </c>
      <c r="Y17" s="24">
        <v>44589</v>
      </c>
      <c r="Z17" s="21" t="s">
        <v>517</v>
      </c>
      <c r="AA17" s="21" t="s">
        <v>496</v>
      </c>
      <c r="AB17" s="21">
        <v>9.8000000000000007</v>
      </c>
      <c r="AC17" s="21" t="s">
        <v>499</v>
      </c>
      <c r="AD17" s="21">
        <v>50</v>
      </c>
    </row>
    <row r="18" spans="1:30" ht="15.75" customHeight="1" thickBot="1" x14ac:dyDescent="0.25">
      <c r="A18" s="21">
        <v>13</v>
      </c>
      <c r="B18" s="37">
        <v>3.5522480620155041E-2</v>
      </c>
      <c r="C18" s="37">
        <v>3.7387596899224808E-2</v>
      </c>
      <c r="D18" s="22">
        <v>7.2900000000000006E-2</v>
      </c>
      <c r="W18" s="21">
        <v>50</v>
      </c>
      <c r="X18" s="21">
        <v>3784</v>
      </c>
      <c r="Y18" s="24">
        <v>44627</v>
      </c>
      <c r="Z18" s="21" t="s">
        <v>514</v>
      </c>
      <c r="AA18" s="21" t="s">
        <v>492</v>
      </c>
      <c r="AB18" s="21">
        <v>9.8000000000000007</v>
      </c>
      <c r="AC18" s="21" t="s">
        <v>498</v>
      </c>
      <c r="AD18" s="21">
        <v>54</v>
      </c>
    </row>
    <row r="19" spans="1:30" ht="15.75" customHeight="1" thickBot="1" x14ac:dyDescent="0.25">
      <c r="A19" s="21">
        <v>14</v>
      </c>
      <c r="B19" s="37">
        <v>3.8350387596899224E-2</v>
      </c>
      <c r="C19" s="37">
        <v>3.7286821705426354E-2</v>
      </c>
      <c r="D19" s="22">
        <v>7.5700000000000003E-2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3748</v>
      </c>
      <c r="Y19" s="24">
        <v>44630</v>
      </c>
      <c r="Z19" s="21" t="s">
        <v>515</v>
      </c>
      <c r="AA19" s="21" t="s">
        <v>495</v>
      </c>
      <c r="AB19" s="21">
        <v>9.6999999999999993</v>
      </c>
      <c r="AC19" s="21" t="s">
        <v>498</v>
      </c>
      <c r="AD19" s="21">
        <v>53</v>
      </c>
    </row>
    <row r="20" spans="1:30" ht="15.75" customHeight="1" thickBot="1" x14ac:dyDescent="0.25">
      <c r="A20" s="21">
        <v>15</v>
      </c>
      <c r="B20" s="37">
        <v>4.127751937984496E-2</v>
      </c>
      <c r="C20" s="37">
        <v>3.6984496124031013E-2</v>
      </c>
      <c r="D20" s="22">
        <v>7.8299999999999995E-2</v>
      </c>
      <c r="F20" s="21" t="s">
        <v>488</v>
      </c>
      <c r="G20" s="23">
        <v>33176</v>
      </c>
      <c r="H20" s="21">
        <v>0.84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3718</v>
      </c>
      <c r="Y20" s="24">
        <v>44615</v>
      </c>
      <c r="Z20" s="21" t="s">
        <v>514</v>
      </c>
      <c r="AA20" s="21" t="s">
        <v>494</v>
      </c>
      <c r="AB20" s="21">
        <v>9.6</v>
      </c>
      <c r="AC20" s="21" t="s">
        <v>498</v>
      </c>
      <c r="AD20" s="21">
        <v>57</v>
      </c>
    </row>
    <row r="21" spans="1:30" ht="15.75" customHeight="1" thickBot="1" x14ac:dyDescent="0.25">
      <c r="A21" s="21">
        <v>16</v>
      </c>
      <c r="B21" s="37">
        <v>4.2418604651162796E-2</v>
      </c>
      <c r="C21" s="37">
        <v>3.4112403100775193E-2</v>
      </c>
      <c r="D21" s="22">
        <v>7.6499999999999999E-2</v>
      </c>
      <c r="F21" s="21" t="s">
        <v>492</v>
      </c>
      <c r="G21" s="23">
        <v>39405</v>
      </c>
      <c r="H21" s="21">
        <v>1</v>
      </c>
      <c r="J21" s="12">
        <v>5</v>
      </c>
      <c r="K21" s="12">
        <f>X6</f>
        <v>3960</v>
      </c>
      <c r="L21" s="18"/>
      <c r="M21" s="12"/>
      <c r="N21" s="140">
        <f>K21/$F$2</f>
        <v>0.10232558139534884</v>
      </c>
      <c r="W21" s="21">
        <v>125</v>
      </c>
      <c r="X21" s="21">
        <v>3670</v>
      </c>
      <c r="Y21" s="24">
        <v>44571</v>
      </c>
      <c r="Z21" s="21" t="s">
        <v>515</v>
      </c>
      <c r="AA21" s="21" t="s">
        <v>492</v>
      </c>
      <c r="AB21" s="21">
        <v>9.5</v>
      </c>
      <c r="AC21" s="21" t="s">
        <v>498</v>
      </c>
      <c r="AD21" s="21">
        <v>53</v>
      </c>
    </row>
    <row r="22" spans="1:30" ht="15.75" customHeight="1" thickBot="1" x14ac:dyDescent="0.25">
      <c r="A22" s="21">
        <v>17</v>
      </c>
      <c r="B22" s="37">
        <v>3.6613953488372097E-2</v>
      </c>
      <c r="C22" s="37">
        <v>3.0585271317829454E-2</v>
      </c>
      <c r="D22" s="22">
        <v>6.7199999999999996E-2</v>
      </c>
      <c r="F22" s="21" t="s">
        <v>493</v>
      </c>
      <c r="G22" s="23">
        <v>39684</v>
      </c>
      <c r="H22" s="21">
        <v>1.01</v>
      </c>
      <c r="J22" s="12">
        <v>10</v>
      </c>
      <c r="K22" s="12">
        <f>X11</f>
        <v>3898</v>
      </c>
      <c r="L22" s="18"/>
      <c r="M22" s="12"/>
      <c r="N22" s="140">
        <f t="shared" ref="N22:N28" si="0">K22/$F$2</f>
        <v>0.1007235142118863</v>
      </c>
      <c r="W22" s="21">
        <v>150</v>
      </c>
      <c r="X22" s="21">
        <v>3645</v>
      </c>
      <c r="Y22" s="24">
        <v>44607</v>
      </c>
      <c r="Z22" s="21" t="s">
        <v>518</v>
      </c>
      <c r="AA22" s="21" t="s">
        <v>493</v>
      </c>
      <c r="AB22" s="21">
        <v>9.4</v>
      </c>
      <c r="AC22" s="21" t="s">
        <v>499</v>
      </c>
      <c r="AD22" s="21">
        <v>51</v>
      </c>
    </row>
    <row r="23" spans="1:30" ht="15.75" customHeight="1" thickBot="1" x14ac:dyDescent="0.25">
      <c r="A23" s="21">
        <v>18</v>
      </c>
      <c r="B23" s="37">
        <v>2.7931782945736436E-2</v>
      </c>
      <c r="C23" s="37">
        <v>2.4941860465116279E-2</v>
      </c>
      <c r="D23" s="22">
        <v>5.2900000000000003E-2</v>
      </c>
      <c r="F23" s="21" t="s">
        <v>494</v>
      </c>
      <c r="G23" s="23">
        <v>40549</v>
      </c>
      <c r="H23" s="21">
        <v>1.03</v>
      </c>
      <c r="J23" s="12">
        <v>20</v>
      </c>
      <c r="K23" s="12">
        <f>X12</f>
        <v>3874</v>
      </c>
      <c r="L23" s="18"/>
      <c r="M23" s="12"/>
      <c r="N23" s="140">
        <f t="shared" si="0"/>
        <v>0.10010335917312661</v>
      </c>
      <c r="W23" s="21">
        <v>175</v>
      </c>
      <c r="X23" s="21">
        <v>3616</v>
      </c>
      <c r="Y23" s="24">
        <v>44659</v>
      </c>
      <c r="Z23" s="21" t="s">
        <v>517</v>
      </c>
      <c r="AA23" s="21" t="s">
        <v>496</v>
      </c>
      <c r="AB23" s="21">
        <v>9.3000000000000007</v>
      </c>
      <c r="AC23" s="21" t="s">
        <v>498</v>
      </c>
      <c r="AD23" s="21">
        <v>52</v>
      </c>
    </row>
    <row r="24" spans="1:30" ht="15.75" customHeight="1" thickBot="1" x14ac:dyDescent="0.25">
      <c r="A24" s="21">
        <v>19</v>
      </c>
      <c r="B24" s="37">
        <v>2.1382945736434109E-2</v>
      </c>
      <c r="C24" s="37">
        <v>1.9147286821705425E-2</v>
      </c>
      <c r="D24" s="22">
        <v>4.0599999999999997E-2</v>
      </c>
      <c r="F24" s="21" t="s">
        <v>495</v>
      </c>
      <c r="G24" s="23">
        <v>40934</v>
      </c>
      <c r="H24" s="21">
        <v>1.04</v>
      </c>
      <c r="J24" s="12">
        <v>30</v>
      </c>
      <c r="K24" s="12">
        <f>X14</f>
        <v>3842</v>
      </c>
      <c r="L24" s="18"/>
      <c r="M24" s="12"/>
      <c r="N24" s="140">
        <f t="shared" si="0"/>
        <v>9.9276485788113697E-2</v>
      </c>
      <c r="W24" s="21">
        <v>200</v>
      </c>
      <c r="X24" s="21">
        <v>3585</v>
      </c>
      <c r="Y24" s="24">
        <v>44573</v>
      </c>
      <c r="Z24" s="21" t="s">
        <v>514</v>
      </c>
      <c r="AA24" s="21" t="s">
        <v>494</v>
      </c>
      <c r="AB24" s="21">
        <v>9.3000000000000007</v>
      </c>
      <c r="AC24" s="21" t="s">
        <v>498</v>
      </c>
      <c r="AD24" s="21">
        <v>54</v>
      </c>
    </row>
    <row r="25" spans="1:30" ht="15.75" customHeight="1" thickBot="1" x14ac:dyDescent="0.25">
      <c r="A25" s="21">
        <v>20</v>
      </c>
      <c r="B25" s="37">
        <v>1.8654263565891473E-2</v>
      </c>
      <c r="C25" s="37">
        <v>1.3705426356589147E-2</v>
      </c>
      <c r="D25" s="22">
        <v>3.2399999999999998E-2</v>
      </c>
      <c r="F25" s="21" t="s">
        <v>496</v>
      </c>
      <c r="G25" s="23">
        <v>42451</v>
      </c>
      <c r="H25" s="21">
        <v>1.08</v>
      </c>
      <c r="J25" s="12">
        <v>50</v>
      </c>
      <c r="K25" s="12">
        <f>X18</f>
        <v>3784</v>
      </c>
      <c r="L25" s="18"/>
      <c r="M25" s="12"/>
      <c r="N25" s="140">
        <f t="shared" si="0"/>
        <v>9.7777777777777783E-2</v>
      </c>
    </row>
    <row r="26" spans="1:30" ht="15.75" customHeight="1" thickBot="1" x14ac:dyDescent="0.25">
      <c r="A26" s="21">
        <v>21</v>
      </c>
      <c r="B26" s="37">
        <v>1.5776744186046514E-2</v>
      </c>
      <c r="C26" s="37">
        <v>1.017829457364341E-2</v>
      </c>
      <c r="D26" s="22">
        <v>2.5999999999999999E-2</v>
      </c>
      <c r="F26" s="21" t="s">
        <v>497</v>
      </c>
      <c r="G26" s="23">
        <v>39401</v>
      </c>
      <c r="H26" s="21">
        <v>1</v>
      </c>
      <c r="J26" s="12">
        <v>100</v>
      </c>
      <c r="K26" s="12">
        <f>X20</f>
        <v>3718</v>
      </c>
      <c r="L26" s="18"/>
      <c r="M26" s="12"/>
      <c r="N26" s="140">
        <f t="shared" si="0"/>
        <v>9.6072351421188626E-2</v>
      </c>
    </row>
    <row r="27" spans="1:30" ht="15.75" customHeight="1" thickBot="1" x14ac:dyDescent="0.25">
      <c r="A27" s="21">
        <v>22</v>
      </c>
      <c r="B27" s="37">
        <v>1.2254263565891474E-2</v>
      </c>
      <c r="C27" s="37">
        <v>6.8527131782945734E-3</v>
      </c>
      <c r="D27" s="22">
        <v>1.9099999999999999E-2</v>
      </c>
      <c r="J27" s="12">
        <v>150</v>
      </c>
      <c r="K27" s="12">
        <f>X22</f>
        <v>3645</v>
      </c>
      <c r="L27" s="18"/>
      <c r="M27" s="12"/>
      <c r="N27" s="140">
        <f t="shared" si="0"/>
        <v>9.4186046511627902E-2</v>
      </c>
    </row>
    <row r="28" spans="1:30" ht="15.75" customHeight="1" thickBot="1" x14ac:dyDescent="0.25">
      <c r="A28" s="21">
        <v>23</v>
      </c>
      <c r="B28" s="37">
        <v>6.9953488372093012E-3</v>
      </c>
      <c r="C28" s="37">
        <v>4.0310077519379846E-3</v>
      </c>
      <c r="D28" s="22">
        <v>1.0999999999999999E-2</v>
      </c>
      <c r="J28" s="12">
        <v>200</v>
      </c>
      <c r="K28" s="12">
        <f>X24</f>
        <v>3585</v>
      </c>
      <c r="L28" s="18"/>
      <c r="M28" s="12"/>
      <c r="N28" s="140">
        <f t="shared" si="0"/>
        <v>9.2635658914728677E-2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6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25">
      <c r="A1" s="151" t="s">
        <v>530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thickBot="1" x14ac:dyDescent="0.4">
      <c r="D2" s="5" t="s">
        <v>673</v>
      </c>
      <c r="F2" s="6">
        <v>51400</v>
      </c>
      <c r="H2" s="7" t="s">
        <v>462</v>
      </c>
      <c r="W2" s="21">
        <v>1</v>
      </c>
      <c r="X2" s="21">
        <v>6107</v>
      </c>
      <c r="Y2" s="24">
        <v>44706</v>
      </c>
      <c r="Z2" s="21" t="s">
        <v>524</v>
      </c>
      <c r="AA2" s="21" t="s">
        <v>494</v>
      </c>
      <c r="AB2" s="21">
        <v>11.9</v>
      </c>
      <c r="AC2" s="21" t="s">
        <v>499</v>
      </c>
      <c r="AD2" s="21">
        <v>64</v>
      </c>
    </row>
    <row r="3" spans="1:30" ht="15.75" customHeight="1" thickBot="1" x14ac:dyDescent="0.25">
      <c r="W3" s="21">
        <v>2</v>
      </c>
      <c r="X3" s="21">
        <v>5686</v>
      </c>
      <c r="Y3" s="24">
        <v>44712</v>
      </c>
      <c r="Z3" s="21" t="s">
        <v>524</v>
      </c>
      <c r="AA3" s="21" t="s">
        <v>493</v>
      </c>
      <c r="AB3" s="21">
        <v>11.1</v>
      </c>
      <c r="AC3" s="21" t="s">
        <v>499</v>
      </c>
      <c r="AD3" s="21">
        <v>62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5553</v>
      </c>
      <c r="Y4" s="24">
        <v>44867</v>
      </c>
      <c r="Z4" s="21" t="s">
        <v>514</v>
      </c>
      <c r="AA4" s="21" t="s">
        <v>494</v>
      </c>
      <c r="AB4" s="21">
        <v>10.8</v>
      </c>
      <c r="AC4" s="21" t="s">
        <v>498</v>
      </c>
      <c r="AD4" s="21">
        <v>57</v>
      </c>
    </row>
    <row r="5" spans="1:30" ht="15.75" customHeight="1" thickBot="1" x14ac:dyDescent="0.25">
      <c r="A5" s="21">
        <v>0</v>
      </c>
      <c r="B5" s="22">
        <v>4.5282101167315172E-3</v>
      </c>
      <c r="C5" s="22">
        <v>4.4484435797665367E-3</v>
      </c>
      <c r="D5" s="41">
        <v>8.9999999999999993E-3</v>
      </c>
      <c r="F5" s="21" t="s">
        <v>471</v>
      </c>
      <c r="G5" s="23">
        <v>49878</v>
      </c>
      <c r="H5" s="21">
        <v>0.97</v>
      </c>
      <c r="J5" s="164" t="s">
        <v>472</v>
      </c>
      <c r="K5" s="165"/>
      <c r="L5" s="165"/>
      <c r="M5" s="165"/>
      <c r="N5" s="166"/>
      <c r="W5" s="21">
        <v>4</v>
      </c>
      <c r="X5" s="21">
        <v>5142</v>
      </c>
      <c r="Y5" s="24">
        <v>44774</v>
      </c>
      <c r="Z5" s="21" t="s">
        <v>513</v>
      </c>
      <c r="AA5" s="21" t="s">
        <v>492</v>
      </c>
      <c r="AB5" s="21">
        <v>10</v>
      </c>
      <c r="AC5" s="21" t="s">
        <v>498</v>
      </c>
      <c r="AD5" s="21">
        <v>57</v>
      </c>
    </row>
    <row r="6" spans="1:30" ht="15.75" customHeight="1" thickBot="1" x14ac:dyDescent="0.25">
      <c r="A6" s="21">
        <v>1</v>
      </c>
      <c r="B6" s="22">
        <v>3.2412451361867704E-3</v>
      </c>
      <c r="C6" s="22">
        <v>3.1400778210116734E-3</v>
      </c>
      <c r="D6" s="22">
        <v>6.4000000000000003E-3</v>
      </c>
      <c r="F6" s="21" t="s">
        <v>473</v>
      </c>
      <c r="G6" s="23">
        <v>54839</v>
      </c>
      <c r="H6" s="21">
        <v>1.07</v>
      </c>
      <c r="J6" s="113" t="s">
        <v>474</v>
      </c>
      <c r="K6" s="114">
        <f>LARGE((K8,K9),1)</f>
        <v>0.62503304439775709</v>
      </c>
      <c r="L6" s="45"/>
      <c r="M6" s="45"/>
      <c r="N6" s="114" t="s">
        <v>499</v>
      </c>
      <c r="W6" s="21">
        <v>5</v>
      </c>
      <c r="X6" s="21">
        <v>5077</v>
      </c>
      <c r="Y6" s="24">
        <v>44652</v>
      </c>
      <c r="Z6" s="21" t="s">
        <v>514</v>
      </c>
      <c r="AA6" s="21" t="s">
        <v>496</v>
      </c>
      <c r="AB6" s="21">
        <v>9.9</v>
      </c>
      <c r="AC6" s="21" t="s">
        <v>498</v>
      </c>
      <c r="AD6" s="21">
        <v>60</v>
      </c>
    </row>
    <row r="7" spans="1:30" ht="15.75" customHeight="1" thickBot="1" x14ac:dyDescent="0.25">
      <c r="A7" s="21">
        <v>2</v>
      </c>
      <c r="B7" s="22">
        <v>3.1935797665369652E-3</v>
      </c>
      <c r="C7" s="22">
        <v>2.7737354085603113E-3</v>
      </c>
      <c r="D7" s="22">
        <v>6.0000000000000001E-3</v>
      </c>
      <c r="F7" s="21" t="s">
        <v>475</v>
      </c>
      <c r="G7" s="23">
        <v>55367</v>
      </c>
      <c r="H7" s="21">
        <v>1.08</v>
      </c>
      <c r="J7" s="12" t="s">
        <v>476</v>
      </c>
      <c r="K7" s="114">
        <f>LARGE((K10,K11),1)</f>
        <v>0.54760483914718172</v>
      </c>
      <c r="L7" s="45"/>
      <c r="M7" s="45"/>
      <c r="N7" s="114" t="s">
        <v>498</v>
      </c>
      <c r="W7" s="21">
        <v>6</v>
      </c>
      <c r="X7" s="21">
        <v>5061</v>
      </c>
      <c r="Y7" s="24">
        <v>44879</v>
      </c>
      <c r="Z7" s="21" t="s">
        <v>524</v>
      </c>
      <c r="AA7" s="21" t="s">
        <v>492</v>
      </c>
      <c r="AB7" s="21">
        <v>9.8000000000000007</v>
      </c>
      <c r="AC7" s="21" t="s">
        <v>499</v>
      </c>
      <c r="AD7" s="21">
        <v>65</v>
      </c>
    </row>
    <row r="8" spans="1:30" ht="15.75" customHeight="1" thickBot="1" x14ac:dyDescent="0.3">
      <c r="A8" s="21">
        <v>3</v>
      </c>
      <c r="B8" s="22">
        <v>2.9552529182879377E-3</v>
      </c>
      <c r="C8" s="22">
        <v>3.6110894941634238E-3</v>
      </c>
      <c r="D8" s="22">
        <v>6.6E-3</v>
      </c>
      <c r="F8" s="21" t="s">
        <v>477</v>
      </c>
      <c r="G8" s="23">
        <v>53807</v>
      </c>
      <c r="H8" s="21">
        <v>1.05</v>
      </c>
      <c r="K8" s="16">
        <f>LARGE(B11:C11,1)/(B11+C11)</f>
        <v>0.62307177993218399</v>
      </c>
      <c r="W8" s="21">
        <v>7</v>
      </c>
      <c r="X8" s="21">
        <v>5060</v>
      </c>
      <c r="Y8" s="24">
        <v>44715</v>
      </c>
      <c r="Z8" s="21" t="s">
        <v>524</v>
      </c>
      <c r="AA8" s="21" t="s">
        <v>496</v>
      </c>
      <c r="AB8" s="21">
        <v>9.8000000000000007</v>
      </c>
      <c r="AC8" s="21" t="s">
        <v>499</v>
      </c>
      <c r="AD8" s="21">
        <v>61</v>
      </c>
    </row>
    <row r="9" spans="1:30" ht="15.75" customHeight="1" thickBot="1" x14ac:dyDescent="0.3">
      <c r="A9" s="21">
        <v>4</v>
      </c>
      <c r="B9" s="22">
        <v>5.2431906614785993E-3</v>
      </c>
      <c r="C9" s="22">
        <v>6.5418287937743192E-3</v>
      </c>
      <c r="D9" s="22">
        <v>1.17E-2</v>
      </c>
      <c r="F9" s="21" t="s">
        <v>478</v>
      </c>
      <c r="G9" s="23">
        <v>50435</v>
      </c>
      <c r="H9" s="21">
        <v>0.98</v>
      </c>
      <c r="K9" s="16">
        <f>LARGE(B12:C12,1)/(B12+C12)</f>
        <v>0.62503304439775709</v>
      </c>
      <c r="W9" s="21">
        <v>8</v>
      </c>
      <c r="X9" s="21">
        <v>5051</v>
      </c>
      <c r="Y9" s="24">
        <v>44907</v>
      </c>
      <c r="Z9" s="21" t="s">
        <v>524</v>
      </c>
      <c r="AA9" s="21" t="s">
        <v>492</v>
      </c>
      <c r="AB9" s="21">
        <v>9.8000000000000007</v>
      </c>
      <c r="AC9" s="21" t="s">
        <v>499</v>
      </c>
      <c r="AD9" s="21">
        <v>64</v>
      </c>
    </row>
    <row r="10" spans="1:30" ht="15.75" customHeight="1" thickBot="1" x14ac:dyDescent="0.3">
      <c r="A10" s="21">
        <v>5</v>
      </c>
      <c r="B10" s="22">
        <v>1.0438715953307393E-2</v>
      </c>
      <c r="C10" s="22">
        <v>1.611906614785992E-2</v>
      </c>
      <c r="D10" s="22">
        <v>2.6599999999999999E-2</v>
      </c>
      <c r="F10" s="21" t="s">
        <v>479</v>
      </c>
      <c r="G10" s="23">
        <v>47965</v>
      </c>
      <c r="H10" s="21">
        <v>0.93</v>
      </c>
      <c r="K10" s="16">
        <f>LARGE(B20:C20,1)/(B20+C20)</f>
        <v>0.53362490307629307</v>
      </c>
      <c r="W10" s="21">
        <v>9</v>
      </c>
      <c r="X10" s="21">
        <v>5011</v>
      </c>
      <c r="Y10" s="24">
        <v>44874</v>
      </c>
      <c r="Z10" s="21" t="s">
        <v>524</v>
      </c>
      <c r="AA10" s="21" t="s">
        <v>494</v>
      </c>
      <c r="AB10" s="21">
        <v>9.6999999999999993</v>
      </c>
      <c r="AC10" s="21" t="s">
        <v>499</v>
      </c>
      <c r="AD10" s="21">
        <v>64</v>
      </c>
    </row>
    <row r="11" spans="1:30" ht="15.75" customHeight="1" thickBot="1" x14ac:dyDescent="0.3">
      <c r="A11" s="21">
        <v>6</v>
      </c>
      <c r="B11" s="22">
        <v>2.1497081712062258E-2</v>
      </c>
      <c r="C11" s="22">
        <v>3.5535214007782104E-2</v>
      </c>
      <c r="D11" s="22">
        <v>5.7000000000000002E-2</v>
      </c>
      <c r="F11" s="21" t="s">
        <v>480</v>
      </c>
      <c r="G11" s="23">
        <v>47067</v>
      </c>
      <c r="H11" s="21">
        <v>0.92</v>
      </c>
      <c r="K11" s="16">
        <f>LARGE(B21:C21,1)/(B21+C21)</f>
        <v>0.54760483914718172</v>
      </c>
      <c r="W11" s="21">
        <v>10</v>
      </c>
      <c r="X11" s="21">
        <v>5008</v>
      </c>
      <c r="Y11" s="24">
        <v>44882</v>
      </c>
      <c r="Z11" s="21" t="s">
        <v>524</v>
      </c>
      <c r="AA11" s="21" t="s">
        <v>495</v>
      </c>
      <c r="AB11" s="21">
        <v>9.6999999999999993</v>
      </c>
      <c r="AC11" s="21" t="s">
        <v>499</v>
      </c>
      <c r="AD11" s="21">
        <v>64</v>
      </c>
    </row>
    <row r="12" spans="1:30" ht="15.75" customHeight="1" thickBot="1" x14ac:dyDescent="0.25">
      <c r="A12" s="21">
        <v>7</v>
      </c>
      <c r="B12" s="22">
        <v>2.6215953307392997E-2</v>
      </c>
      <c r="C12" s="22">
        <v>4.369941634241245E-2</v>
      </c>
      <c r="D12" s="22">
        <v>6.9900000000000004E-2</v>
      </c>
      <c r="F12" s="21" t="s">
        <v>481</v>
      </c>
      <c r="G12" s="23">
        <v>50291</v>
      </c>
      <c r="H12" s="21">
        <v>0.98</v>
      </c>
      <c r="W12" s="21">
        <v>20</v>
      </c>
      <c r="X12" s="21">
        <v>4941</v>
      </c>
      <c r="Y12" s="24">
        <v>44664</v>
      </c>
      <c r="Z12" s="21" t="s">
        <v>524</v>
      </c>
      <c r="AA12" s="21" t="s">
        <v>494</v>
      </c>
      <c r="AB12" s="21">
        <v>9.6</v>
      </c>
      <c r="AC12" s="21" t="s">
        <v>499</v>
      </c>
      <c r="AD12" s="21">
        <v>66</v>
      </c>
    </row>
    <row r="13" spans="1:30" ht="15.75" customHeight="1" thickBot="1" x14ac:dyDescent="0.25">
      <c r="A13" s="21">
        <v>8</v>
      </c>
      <c r="B13" s="22">
        <v>2.483365758754864E-2</v>
      </c>
      <c r="C13" s="22">
        <v>3.8413618677042807E-2</v>
      </c>
      <c r="D13" s="22">
        <v>6.3299999999999995E-2</v>
      </c>
      <c r="F13" s="21" t="s">
        <v>482</v>
      </c>
      <c r="G13" s="23">
        <v>48267</v>
      </c>
      <c r="H13" s="21">
        <v>0.94</v>
      </c>
      <c r="W13" s="21">
        <v>25</v>
      </c>
      <c r="X13" s="21">
        <v>4930</v>
      </c>
      <c r="Y13" s="24">
        <v>44616</v>
      </c>
      <c r="Z13" s="21" t="s">
        <v>524</v>
      </c>
      <c r="AA13" s="21" t="s">
        <v>495</v>
      </c>
      <c r="AB13" s="21">
        <v>9.6</v>
      </c>
      <c r="AC13" s="21" t="s">
        <v>499</v>
      </c>
      <c r="AD13" s="21">
        <v>64</v>
      </c>
    </row>
    <row r="14" spans="1:30" ht="15.75" customHeight="1" thickBot="1" x14ac:dyDescent="0.25">
      <c r="A14" s="21">
        <v>9</v>
      </c>
      <c r="B14" s="22">
        <v>2.3928015564202338E-2</v>
      </c>
      <c r="C14" s="22">
        <v>3.129610894941634E-2</v>
      </c>
      <c r="D14" s="22">
        <v>5.5199999999999999E-2</v>
      </c>
      <c r="F14" s="21" t="s">
        <v>483</v>
      </c>
      <c r="G14" s="23">
        <v>52790</v>
      </c>
      <c r="H14" s="21">
        <v>1.03</v>
      </c>
      <c r="W14" s="21">
        <v>30</v>
      </c>
      <c r="X14" s="21">
        <v>4908</v>
      </c>
      <c r="Y14" s="24">
        <v>44609</v>
      </c>
      <c r="Z14" s="21" t="s">
        <v>524</v>
      </c>
      <c r="AA14" s="21" t="s">
        <v>495</v>
      </c>
      <c r="AB14" s="21">
        <v>9.5</v>
      </c>
      <c r="AC14" s="21" t="s">
        <v>499</v>
      </c>
      <c r="AD14" s="21">
        <v>66</v>
      </c>
    </row>
    <row r="15" spans="1:30" ht="15.75" customHeight="1" thickBot="1" x14ac:dyDescent="0.25">
      <c r="A15" s="21">
        <v>10</v>
      </c>
      <c r="B15" s="22">
        <v>2.426167315175097E-2</v>
      </c>
      <c r="C15" s="22">
        <v>3.0458754863813234E-2</v>
      </c>
      <c r="D15" s="22">
        <v>5.4699999999999999E-2</v>
      </c>
      <c r="F15" s="21" t="s">
        <v>484</v>
      </c>
      <c r="G15" s="23">
        <v>52107</v>
      </c>
      <c r="H15" s="21">
        <v>1.02</v>
      </c>
      <c r="W15" s="21">
        <v>35</v>
      </c>
      <c r="X15" s="21">
        <v>4901</v>
      </c>
      <c r="Y15" s="24">
        <v>44657</v>
      </c>
      <c r="Z15" s="21" t="s">
        <v>524</v>
      </c>
      <c r="AA15" s="21" t="s">
        <v>494</v>
      </c>
      <c r="AB15" s="21">
        <v>9.5</v>
      </c>
      <c r="AC15" s="21" t="s">
        <v>499</v>
      </c>
      <c r="AD15" s="21">
        <v>65</v>
      </c>
    </row>
    <row r="16" spans="1:30" ht="15.75" customHeight="1" thickBot="1" x14ac:dyDescent="0.25">
      <c r="A16" s="21">
        <v>11</v>
      </c>
      <c r="B16" s="22">
        <v>2.5786964980544749E-2</v>
      </c>
      <c r="C16" s="22">
        <v>3.0040077821011674E-2</v>
      </c>
      <c r="D16" s="22">
        <v>5.5800000000000002E-2</v>
      </c>
      <c r="F16" s="21" t="s">
        <v>485</v>
      </c>
      <c r="G16" s="23">
        <v>52717</v>
      </c>
      <c r="H16" s="21">
        <v>1.03</v>
      </c>
      <c r="W16" s="21">
        <v>40</v>
      </c>
      <c r="X16" s="21">
        <v>4880</v>
      </c>
      <c r="Y16" s="24">
        <v>44628</v>
      </c>
      <c r="Z16" s="21" t="s">
        <v>524</v>
      </c>
      <c r="AA16" s="21" t="s">
        <v>493</v>
      </c>
      <c r="AB16" s="21">
        <v>9.5</v>
      </c>
      <c r="AC16" s="21" t="s">
        <v>499</v>
      </c>
      <c r="AD16" s="21">
        <v>65</v>
      </c>
    </row>
    <row r="17" spans="1:30" ht="15.75" customHeight="1" thickBot="1" x14ac:dyDescent="0.25">
      <c r="A17" s="21">
        <v>12</v>
      </c>
      <c r="B17" s="22">
        <v>2.7741245136186771E-2</v>
      </c>
      <c r="C17" s="22">
        <v>3.0615758754863814E-2</v>
      </c>
      <c r="D17" s="22">
        <v>5.8400000000000001E-2</v>
      </c>
      <c r="W17" s="21">
        <v>45</v>
      </c>
      <c r="X17" s="21">
        <v>4866</v>
      </c>
      <c r="Y17" s="24">
        <v>44691</v>
      </c>
      <c r="Z17" s="21" t="s">
        <v>524</v>
      </c>
      <c r="AA17" s="21" t="s">
        <v>493</v>
      </c>
      <c r="AB17" s="21">
        <v>9.5</v>
      </c>
      <c r="AC17" s="21" t="s">
        <v>499</v>
      </c>
      <c r="AD17" s="21">
        <v>64</v>
      </c>
    </row>
    <row r="18" spans="1:30" ht="15.75" customHeight="1" thickBot="1" x14ac:dyDescent="0.25">
      <c r="A18" s="21">
        <v>13</v>
      </c>
      <c r="B18" s="22">
        <v>2.8932879377431903E-2</v>
      </c>
      <c r="C18" s="22">
        <v>3.056342412451362E-2</v>
      </c>
      <c r="D18" s="22">
        <v>5.9499999999999997E-2</v>
      </c>
      <c r="W18" s="21">
        <v>50</v>
      </c>
      <c r="X18" s="21">
        <v>4858</v>
      </c>
      <c r="Y18" s="24">
        <v>44901</v>
      </c>
      <c r="Z18" s="21" t="s">
        <v>524</v>
      </c>
      <c r="AA18" s="21" t="s">
        <v>493</v>
      </c>
      <c r="AB18" s="21">
        <v>9.5</v>
      </c>
      <c r="AC18" s="21" t="s">
        <v>499</v>
      </c>
      <c r="AD18" s="21">
        <v>66</v>
      </c>
    </row>
    <row r="19" spans="1:30" ht="15.75" customHeight="1" thickBot="1" x14ac:dyDescent="0.25">
      <c r="A19" s="21">
        <v>14</v>
      </c>
      <c r="B19" s="22">
        <v>3.1316147859922178E-2</v>
      </c>
      <c r="C19" s="22">
        <v>3.1139105058365757E-2</v>
      </c>
      <c r="D19" s="22">
        <v>6.25E-2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4820</v>
      </c>
      <c r="Y19" s="24">
        <v>44686</v>
      </c>
      <c r="Z19" s="21" t="s">
        <v>524</v>
      </c>
      <c r="AA19" s="21" t="s">
        <v>495</v>
      </c>
      <c r="AB19" s="21">
        <v>9.4</v>
      </c>
      <c r="AC19" s="21" t="s">
        <v>499</v>
      </c>
      <c r="AD19" s="21">
        <v>63</v>
      </c>
    </row>
    <row r="20" spans="1:30" ht="15.75" customHeight="1" thickBot="1" x14ac:dyDescent="0.25">
      <c r="A20" s="21">
        <v>15</v>
      </c>
      <c r="B20" s="22">
        <v>3.5749027237354083E-2</v>
      </c>
      <c r="C20" s="22">
        <v>3.124377431906615E-2</v>
      </c>
      <c r="D20" s="22">
        <v>6.7000000000000004E-2</v>
      </c>
      <c r="F20" s="21" t="s">
        <v>488</v>
      </c>
      <c r="G20" s="23">
        <v>36025</v>
      </c>
      <c r="H20" s="21">
        <v>0.7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4773</v>
      </c>
      <c r="Y20" s="24">
        <v>44655</v>
      </c>
      <c r="Z20" s="21" t="s">
        <v>524</v>
      </c>
      <c r="AA20" s="21" t="s">
        <v>492</v>
      </c>
      <c r="AB20" s="21">
        <v>9.3000000000000007</v>
      </c>
      <c r="AC20" s="21" t="s">
        <v>499</v>
      </c>
      <c r="AD20" s="21">
        <v>64</v>
      </c>
    </row>
    <row r="21" spans="1:30" ht="15.75" customHeight="1" thickBot="1" x14ac:dyDescent="0.25">
      <c r="A21" s="21">
        <v>16</v>
      </c>
      <c r="B21" s="22">
        <v>3.9276264591439687E-2</v>
      </c>
      <c r="C21" s="22">
        <v>3.244747081712062E-2</v>
      </c>
      <c r="D21" s="22">
        <v>7.17E-2</v>
      </c>
      <c r="F21" s="21" t="s">
        <v>492</v>
      </c>
      <c r="G21" s="23">
        <v>53275</v>
      </c>
      <c r="H21" s="21">
        <v>1.04</v>
      </c>
      <c r="J21" s="12">
        <v>5</v>
      </c>
      <c r="K21" s="12">
        <f>X6</f>
        <v>5077</v>
      </c>
      <c r="L21" s="18"/>
      <c r="M21" s="12"/>
      <c r="N21" s="140">
        <f>K21/$F$2</f>
        <v>9.8774319066147864E-2</v>
      </c>
      <c r="W21" s="21">
        <v>125</v>
      </c>
      <c r="X21" s="21">
        <v>4740</v>
      </c>
      <c r="Y21" s="24">
        <v>44799</v>
      </c>
      <c r="Z21" s="21" t="s">
        <v>524</v>
      </c>
      <c r="AA21" s="21" t="s">
        <v>496</v>
      </c>
      <c r="AB21" s="21">
        <v>9.1999999999999993</v>
      </c>
      <c r="AC21" s="21" t="s">
        <v>499</v>
      </c>
      <c r="AD21" s="21">
        <v>62</v>
      </c>
    </row>
    <row r="22" spans="1:30" ht="15.75" customHeight="1" thickBot="1" x14ac:dyDescent="0.25">
      <c r="A22" s="21">
        <v>17</v>
      </c>
      <c r="B22" s="22">
        <v>3.8561284046692609E-2</v>
      </c>
      <c r="C22" s="22">
        <v>3.124377431906615E-2</v>
      </c>
      <c r="D22" s="22">
        <v>6.9800000000000001E-2</v>
      </c>
      <c r="F22" s="21" t="s">
        <v>493</v>
      </c>
      <c r="G22" s="23">
        <v>55737</v>
      </c>
      <c r="H22" s="21">
        <v>1.0900000000000001</v>
      </c>
      <c r="J22" s="12">
        <v>10</v>
      </c>
      <c r="K22" s="12">
        <f>X11</f>
        <v>5008</v>
      </c>
      <c r="L22" s="18"/>
      <c r="M22" s="12"/>
      <c r="N22" s="140">
        <f t="shared" ref="N22:N28" si="0">K22/$F$2</f>
        <v>9.7431906614785999E-2</v>
      </c>
      <c r="W22" s="21">
        <v>150</v>
      </c>
      <c r="X22" s="21">
        <v>4707</v>
      </c>
      <c r="Y22" s="24">
        <v>44595</v>
      </c>
      <c r="Z22" s="21" t="s">
        <v>524</v>
      </c>
      <c r="AA22" s="21" t="s">
        <v>495</v>
      </c>
      <c r="AB22" s="21">
        <v>9.1999999999999993</v>
      </c>
      <c r="AC22" s="21" t="s">
        <v>499</v>
      </c>
      <c r="AD22" s="21">
        <v>64</v>
      </c>
    </row>
    <row r="23" spans="1:30" ht="15.75" customHeight="1" thickBot="1" x14ac:dyDescent="0.25">
      <c r="A23" s="21">
        <v>18</v>
      </c>
      <c r="B23" s="22">
        <v>2.8217898832684826E-2</v>
      </c>
      <c r="C23" s="22">
        <v>2.7580350194552527E-2</v>
      </c>
      <c r="D23" s="22">
        <v>5.5800000000000002E-2</v>
      </c>
      <c r="F23" s="21" t="s">
        <v>494</v>
      </c>
      <c r="G23" s="23">
        <v>56635</v>
      </c>
      <c r="H23" s="21">
        <v>1.1000000000000001</v>
      </c>
      <c r="J23" s="12">
        <v>20</v>
      </c>
      <c r="K23" s="12">
        <f>X12</f>
        <v>4941</v>
      </c>
      <c r="L23" s="18"/>
      <c r="M23" s="12"/>
      <c r="N23" s="140">
        <f t="shared" si="0"/>
        <v>9.6128404669260703E-2</v>
      </c>
      <c r="W23" s="21">
        <v>175</v>
      </c>
      <c r="X23" s="21">
        <v>4674</v>
      </c>
      <c r="Y23" s="24">
        <v>44606</v>
      </c>
      <c r="Z23" s="21" t="s">
        <v>513</v>
      </c>
      <c r="AA23" s="21" t="s">
        <v>492</v>
      </c>
      <c r="AB23" s="21">
        <v>9.1</v>
      </c>
      <c r="AC23" s="21" t="s">
        <v>498</v>
      </c>
      <c r="AD23" s="21">
        <v>60</v>
      </c>
    </row>
    <row r="24" spans="1:30" ht="15.75" customHeight="1" thickBot="1" x14ac:dyDescent="0.25">
      <c r="A24" s="21">
        <v>19</v>
      </c>
      <c r="B24" s="22">
        <v>2.2116731517509727E-2</v>
      </c>
      <c r="C24" s="22">
        <v>1.988715953307393E-2</v>
      </c>
      <c r="D24" s="22">
        <v>4.2000000000000003E-2</v>
      </c>
      <c r="F24" s="21" t="s">
        <v>495</v>
      </c>
      <c r="G24" s="23">
        <v>56455</v>
      </c>
      <c r="H24" s="21">
        <v>1.1000000000000001</v>
      </c>
      <c r="J24" s="12">
        <v>30</v>
      </c>
      <c r="K24" s="12">
        <f>X14</f>
        <v>4908</v>
      </c>
      <c r="L24" s="18"/>
      <c r="M24" s="12"/>
      <c r="N24" s="140">
        <f t="shared" si="0"/>
        <v>9.5486381322957198E-2</v>
      </c>
      <c r="W24" s="21">
        <v>200</v>
      </c>
      <c r="X24" s="21">
        <v>4624</v>
      </c>
      <c r="Y24" s="24">
        <v>44602</v>
      </c>
      <c r="Z24" s="21" t="s">
        <v>514</v>
      </c>
      <c r="AA24" s="21" t="s">
        <v>495</v>
      </c>
      <c r="AB24" s="21">
        <v>9</v>
      </c>
      <c r="AC24" s="21" t="s">
        <v>498</v>
      </c>
      <c r="AD24" s="21">
        <v>58</v>
      </c>
    </row>
    <row r="25" spans="1:30" ht="15.75" customHeight="1" thickBot="1" x14ac:dyDescent="0.25">
      <c r="A25" s="21">
        <v>20</v>
      </c>
      <c r="B25" s="22">
        <v>1.74931906614786E-2</v>
      </c>
      <c r="C25" s="22">
        <v>1.4863035019455254E-2</v>
      </c>
      <c r="D25" s="22">
        <v>3.2300000000000002E-2</v>
      </c>
      <c r="F25" s="21" t="s">
        <v>496</v>
      </c>
      <c r="G25" s="23">
        <v>59003</v>
      </c>
      <c r="H25" s="21">
        <v>1.1499999999999999</v>
      </c>
      <c r="J25" s="12">
        <v>50</v>
      </c>
      <c r="K25" s="12">
        <f>X18</f>
        <v>4858</v>
      </c>
      <c r="L25" s="18"/>
      <c r="M25" s="12"/>
      <c r="N25" s="140">
        <f t="shared" si="0"/>
        <v>9.4513618677042804E-2</v>
      </c>
      <c r="W25" s="21"/>
      <c r="X25" s="21"/>
      <c r="Y25" s="24"/>
      <c r="Z25" s="21"/>
      <c r="AA25" s="21"/>
      <c r="AB25" s="21"/>
      <c r="AC25" s="21"/>
      <c r="AD25" s="21"/>
    </row>
    <row r="26" spans="1:30" ht="15.75" customHeight="1" thickBot="1" x14ac:dyDescent="0.25">
      <c r="A26" s="21">
        <v>21</v>
      </c>
      <c r="B26" s="22">
        <v>1.4013618677042801E-2</v>
      </c>
      <c r="C26" s="22">
        <v>1.1670622568093385E-2</v>
      </c>
      <c r="D26" s="22">
        <v>2.5700000000000001E-2</v>
      </c>
      <c r="F26" s="21" t="s">
        <v>497</v>
      </c>
      <c r="G26" s="23">
        <v>43403</v>
      </c>
      <c r="H26" s="21">
        <v>0.85</v>
      </c>
      <c r="J26" s="12">
        <v>100</v>
      </c>
      <c r="K26" s="12">
        <f>X20</f>
        <v>4773</v>
      </c>
      <c r="L26" s="18"/>
      <c r="M26" s="12"/>
      <c r="N26" s="140">
        <f t="shared" si="0"/>
        <v>9.2859922178988322E-2</v>
      </c>
    </row>
    <row r="27" spans="1:30" ht="15.75" customHeight="1" thickBot="1" x14ac:dyDescent="0.25">
      <c r="A27" s="21">
        <v>22</v>
      </c>
      <c r="B27" s="22">
        <v>1.0152723735408561E-2</v>
      </c>
      <c r="C27" s="22">
        <v>9.2632295719844351E-3</v>
      </c>
      <c r="D27" s="22">
        <v>1.95E-2</v>
      </c>
      <c r="J27" s="12">
        <v>150</v>
      </c>
      <c r="K27" s="12">
        <f>X22</f>
        <v>4707</v>
      </c>
      <c r="L27" s="18"/>
      <c r="M27" s="12"/>
      <c r="N27" s="140">
        <f t="shared" si="0"/>
        <v>9.1575875486381325E-2</v>
      </c>
    </row>
    <row r="28" spans="1:30" ht="15.75" customHeight="1" thickBot="1" x14ac:dyDescent="0.25">
      <c r="A28" s="21">
        <v>23</v>
      </c>
      <c r="B28" s="22">
        <v>6.959143968871595E-3</v>
      </c>
      <c r="C28" s="22">
        <v>6.6464980544747084E-3</v>
      </c>
      <c r="D28" s="22">
        <v>1.3599999999999999E-2</v>
      </c>
      <c r="J28" s="12">
        <v>200</v>
      </c>
      <c r="K28" s="12">
        <f>X24</f>
        <v>4624</v>
      </c>
      <c r="L28" s="18"/>
      <c r="M28" s="12"/>
      <c r="N28" s="140">
        <f t="shared" si="0"/>
        <v>8.9961089494163426E-2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37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5" customWidth="1"/>
    <col min="20" max="20" width="11.125" customWidth="1"/>
    <col min="23" max="30" width="9" hidden="1" customWidth="1"/>
  </cols>
  <sheetData>
    <row r="1" spans="1:30" ht="23.25" customHeight="1" thickBot="1" x14ac:dyDescent="0.25">
      <c r="A1" s="151" t="s">
        <v>461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6" customHeight="1" thickBot="1" x14ac:dyDescent="0.4">
      <c r="D2" s="5" t="s">
        <v>673</v>
      </c>
      <c r="F2" s="6">
        <v>43400</v>
      </c>
      <c r="H2" s="7" t="s">
        <v>462</v>
      </c>
      <c r="W2" s="21">
        <v>1</v>
      </c>
      <c r="X2" s="21">
        <v>4213</v>
      </c>
      <c r="Y2" s="24">
        <v>44581</v>
      </c>
      <c r="Z2" s="21" t="s">
        <v>513</v>
      </c>
      <c r="AA2" s="21" t="s">
        <v>495</v>
      </c>
      <c r="AB2" s="21">
        <v>9.6999999999999993</v>
      </c>
      <c r="AC2" s="21" t="s">
        <v>464</v>
      </c>
      <c r="AD2" s="21">
        <v>68</v>
      </c>
    </row>
    <row r="3" spans="1:30" ht="15.75" customHeight="1" thickBot="1" x14ac:dyDescent="0.25">
      <c r="W3" s="21">
        <v>2</v>
      </c>
      <c r="X3" s="21">
        <v>4184</v>
      </c>
      <c r="Y3" s="24">
        <v>44580</v>
      </c>
      <c r="Z3" s="21" t="s">
        <v>513</v>
      </c>
      <c r="AA3" s="21" t="s">
        <v>494</v>
      </c>
      <c r="AB3" s="21">
        <v>9.6</v>
      </c>
      <c r="AC3" s="21" t="s">
        <v>464</v>
      </c>
      <c r="AD3" s="21">
        <v>69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52" t="s">
        <v>470</v>
      </c>
      <c r="K4" s="153"/>
      <c r="L4" s="153"/>
      <c r="M4" s="153"/>
      <c r="N4" s="154"/>
      <c r="W4" s="21">
        <v>3</v>
      </c>
      <c r="X4" s="21">
        <v>4161</v>
      </c>
      <c r="Y4" s="24">
        <v>44587</v>
      </c>
      <c r="Z4" s="21" t="s">
        <v>513</v>
      </c>
      <c r="AA4" s="21" t="s">
        <v>494</v>
      </c>
      <c r="AB4" s="21">
        <v>9.6</v>
      </c>
      <c r="AC4" s="21" t="s">
        <v>464</v>
      </c>
      <c r="AD4" s="21">
        <v>68</v>
      </c>
    </row>
    <row r="5" spans="1:30" ht="15.75" customHeight="1" thickBot="1" x14ac:dyDescent="0.25">
      <c r="A5" s="21">
        <v>0</v>
      </c>
      <c r="B5" s="105">
        <v>5.3191244239631334E-3</v>
      </c>
      <c r="C5" s="105">
        <v>2.684562211981567E-3</v>
      </c>
      <c r="D5" s="138">
        <v>8.0000000000000002E-3</v>
      </c>
      <c r="F5" s="21" t="s">
        <v>471</v>
      </c>
      <c r="G5" s="23">
        <v>44211</v>
      </c>
      <c r="H5" s="21">
        <v>1.02</v>
      </c>
      <c r="J5" s="155" t="s">
        <v>472</v>
      </c>
      <c r="K5" s="156"/>
      <c r="L5" s="156"/>
      <c r="M5" s="156"/>
      <c r="N5" s="157"/>
      <c r="W5" s="21">
        <v>4</v>
      </c>
      <c r="X5" s="21">
        <v>4155</v>
      </c>
      <c r="Y5" s="24">
        <v>44636</v>
      </c>
      <c r="Z5" s="21" t="s">
        <v>513</v>
      </c>
      <c r="AA5" s="21" t="s">
        <v>494</v>
      </c>
      <c r="AB5" s="21">
        <v>9.6</v>
      </c>
      <c r="AC5" s="21" t="s">
        <v>464</v>
      </c>
      <c r="AD5" s="21">
        <v>68</v>
      </c>
    </row>
    <row r="6" spans="1:30" ht="15.75" customHeight="1" thickBot="1" x14ac:dyDescent="0.25">
      <c r="A6" s="21">
        <v>1</v>
      </c>
      <c r="B6" s="105">
        <v>3.9753456221198157E-3</v>
      </c>
      <c r="C6" s="105">
        <v>1.6723502304147465E-3</v>
      </c>
      <c r="D6" s="110">
        <v>5.7000000000000002E-3</v>
      </c>
      <c r="F6" s="21" t="s">
        <v>473</v>
      </c>
      <c r="G6" s="23">
        <v>47473</v>
      </c>
      <c r="H6" s="21">
        <v>1.0900000000000001</v>
      </c>
      <c r="J6" s="113" t="s">
        <v>474</v>
      </c>
      <c r="K6" s="114">
        <f>LARGE((K8,K9),1)</f>
        <v>0.69213618659821197</v>
      </c>
      <c r="L6" s="115"/>
      <c r="M6" s="115"/>
      <c r="N6" s="114" t="str">
        <f>IF(B12&gt;C12,B4,C4)</f>
        <v>SB</v>
      </c>
      <c r="W6" s="21">
        <v>5</v>
      </c>
      <c r="X6" s="21">
        <v>4149</v>
      </c>
      <c r="Y6" s="24">
        <v>44657</v>
      </c>
      <c r="Z6" s="21" t="s">
        <v>513</v>
      </c>
      <c r="AA6" s="21" t="s">
        <v>494</v>
      </c>
      <c r="AB6" s="21">
        <v>9.6</v>
      </c>
      <c r="AC6" s="21" t="s">
        <v>464</v>
      </c>
      <c r="AD6" s="21">
        <v>69</v>
      </c>
    </row>
    <row r="7" spans="1:30" ht="15.75" customHeight="1" thickBot="1" x14ac:dyDescent="0.25">
      <c r="A7" s="21">
        <v>2</v>
      </c>
      <c r="B7" s="105">
        <v>3.6953917050691243E-3</v>
      </c>
      <c r="C7" s="105">
        <v>1.6723502304147465E-3</v>
      </c>
      <c r="D7" s="110">
        <v>5.4000000000000003E-3</v>
      </c>
      <c r="F7" s="21" t="s">
        <v>475</v>
      </c>
      <c r="G7" s="23">
        <v>48480</v>
      </c>
      <c r="H7" s="21">
        <v>1.1200000000000001</v>
      </c>
      <c r="J7" s="12" t="s">
        <v>476</v>
      </c>
      <c r="K7" s="114">
        <f>LARGE((K10,K11),1)</f>
        <v>0.66082578349940457</v>
      </c>
      <c r="L7" s="115"/>
      <c r="M7" s="115"/>
      <c r="N7" s="114" t="str">
        <f>IF(B22&gt;C22,B4,C4)</f>
        <v>NB</v>
      </c>
      <c r="W7" s="21">
        <v>6</v>
      </c>
      <c r="X7" s="21">
        <v>4134</v>
      </c>
      <c r="Y7" s="24">
        <v>44573</v>
      </c>
      <c r="Z7" s="21" t="s">
        <v>513</v>
      </c>
      <c r="AA7" s="21" t="s">
        <v>494</v>
      </c>
      <c r="AB7" s="21">
        <v>9.5</v>
      </c>
      <c r="AC7" s="21" t="s">
        <v>464</v>
      </c>
      <c r="AD7" s="21">
        <v>71</v>
      </c>
    </row>
    <row r="8" spans="1:30" ht="15.75" customHeight="1" thickBot="1" x14ac:dyDescent="0.3">
      <c r="A8" s="21">
        <v>3</v>
      </c>
      <c r="B8" s="105">
        <v>2.5755760368663594E-3</v>
      </c>
      <c r="C8" s="105">
        <v>2.0684331797235027E-3</v>
      </c>
      <c r="D8" s="110">
        <v>4.5999999999999999E-3</v>
      </c>
      <c r="F8" s="21" t="s">
        <v>477</v>
      </c>
      <c r="G8" s="23">
        <v>46401</v>
      </c>
      <c r="H8" s="21">
        <v>1.07</v>
      </c>
      <c r="J8" s="111"/>
      <c r="K8" s="16">
        <f>LARGE(B11:C11,1)/(B11+C11)</f>
        <v>0.69213618659821197</v>
      </c>
      <c r="W8" s="21">
        <v>7</v>
      </c>
      <c r="X8" s="21">
        <v>4134</v>
      </c>
      <c r="Y8" s="24">
        <v>44622</v>
      </c>
      <c r="Z8" s="21" t="s">
        <v>513</v>
      </c>
      <c r="AA8" s="21" t="s">
        <v>494</v>
      </c>
      <c r="AB8" s="21">
        <v>9.5</v>
      </c>
      <c r="AC8" s="21" t="s">
        <v>464</v>
      </c>
      <c r="AD8" s="21">
        <v>69</v>
      </c>
    </row>
    <row r="9" spans="1:30" ht="15.75" customHeight="1" thickBot="1" x14ac:dyDescent="0.3">
      <c r="A9" s="21">
        <v>4</v>
      </c>
      <c r="B9" s="105">
        <v>2.8555299539170507E-3</v>
      </c>
      <c r="C9" s="105">
        <v>3.7407834101382494E-3</v>
      </c>
      <c r="D9" s="110">
        <v>6.6E-3</v>
      </c>
      <c r="F9" s="21" t="s">
        <v>478</v>
      </c>
      <c r="G9" s="23">
        <v>43030</v>
      </c>
      <c r="H9" s="21">
        <v>0.99</v>
      </c>
      <c r="J9" s="111"/>
      <c r="K9" s="16">
        <f>LARGE(B12:C12,1)/(B12+C12)</f>
        <v>0.66681446099161301</v>
      </c>
      <c r="W9" s="21">
        <v>8</v>
      </c>
      <c r="X9" s="21">
        <v>4132</v>
      </c>
      <c r="Y9" s="24">
        <v>44622</v>
      </c>
      <c r="Z9" s="21" t="s">
        <v>514</v>
      </c>
      <c r="AA9" s="21" t="s">
        <v>494</v>
      </c>
      <c r="AB9" s="21">
        <v>9.5</v>
      </c>
      <c r="AC9" s="21" t="s">
        <v>464</v>
      </c>
      <c r="AD9" s="21">
        <v>68</v>
      </c>
    </row>
    <row r="10" spans="1:30" ht="15.75" customHeight="1" thickBot="1" x14ac:dyDescent="0.3">
      <c r="A10" s="21">
        <v>5</v>
      </c>
      <c r="B10" s="105">
        <v>5.5990783410138252E-3</v>
      </c>
      <c r="C10" s="105">
        <v>9.5940092165898612E-3</v>
      </c>
      <c r="D10" s="110">
        <v>1.52E-2</v>
      </c>
      <c r="F10" s="21" t="s">
        <v>479</v>
      </c>
      <c r="G10" s="23">
        <v>41291</v>
      </c>
      <c r="H10" s="21">
        <v>0.95</v>
      </c>
      <c r="J10" s="111"/>
      <c r="K10" s="16">
        <f>LARGE(B20:C20,1)/(B20+C20)</f>
        <v>0.63396408728561071</v>
      </c>
      <c r="W10" s="21">
        <v>9</v>
      </c>
      <c r="X10" s="21">
        <v>4129</v>
      </c>
      <c r="Y10" s="24">
        <v>44609</v>
      </c>
      <c r="Z10" s="21" t="s">
        <v>513</v>
      </c>
      <c r="AA10" s="21" t="s">
        <v>495</v>
      </c>
      <c r="AB10" s="21">
        <v>9.5</v>
      </c>
      <c r="AC10" s="21" t="s">
        <v>464</v>
      </c>
      <c r="AD10" s="21">
        <v>68</v>
      </c>
    </row>
    <row r="11" spans="1:30" ht="15.75" customHeight="1" thickBot="1" x14ac:dyDescent="0.3">
      <c r="A11" s="21">
        <v>6</v>
      </c>
      <c r="B11" s="105">
        <v>1.282188940092166E-2</v>
      </c>
      <c r="C11" s="105">
        <v>2.8826036866359445E-2</v>
      </c>
      <c r="D11" s="110">
        <v>4.1599999999999998E-2</v>
      </c>
      <c r="F11" s="21" t="s">
        <v>480</v>
      </c>
      <c r="G11" s="23">
        <v>40367</v>
      </c>
      <c r="H11" s="21">
        <v>0.93</v>
      </c>
      <c r="J11" s="111"/>
      <c r="K11" s="16">
        <f>LARGE(B21:C21,1)/(B21+C21)</f>
        <v>0.66082578349940457</v>
      </c>
      <c r="W11" s="21">
        <v>10</v>
      </c>
      <c r="X11" s="21">
        <v>4125</v>
      </c>
      <c r="Y11" s="24">
        <v>44649</v>
      </c>
      <c r="Z11" s="21" t="s">
        <v>513</v>
      </c>
      <c r="AA11" s="21" t="s">
        <v>493</v>
      </c>
      <c r="AB11" s="21">
        <v>9.5</v>
      </c>
      <c r="AC11" s="21" t="s">
        <v>464</v>
      </c>
      <c r="AD11" s="21">
        <v>69</v>
      </c>
    </row>
    <row r="12" spans="1:30" ht="15.75" customHeight="1" thickBot="1" x14ac:dyDescent="0.25">
      <c r="A12" s="21">
        <v>7</v>
      </c>
      <c r="B12" s="105">
        <v>2.0604608294930875E-2</v>
      </c>
      <c r="C12" s="105">
        <v>4.1236635944700464E-2</v>
      </c>
      <c r="D12" s="110">
        <v>6.1800000000000001E-2</v>
      </c>
      <c r="F12" s="21" t="s">
        <v>481</v>
      </c>
      <c r="G12" s="23">
        <v>42363</v>
      </c>
      <c r="H12" s="21">
        <v>0.98</v>
      </c>
      <c r="W12" s="21">
        <v>20</v>
      </c>
      <c r="X12" s="21">
        <v>4097</v>
      </c>
      <c r="Y12" s="24">
        <v>44588</v>
      </c>
      <c r="Z12" s="21" t="s">
        <v>513</v>
      </c>
      <c r="AA12" s="21" t="s">
        <v>495</v>
      </c>
      <c r="AB12" s="21">
        <v>9.4</v>
      </c>
      <c r="AC12" s="21" t="s">
        <v>464</v>
      </c>
      <c r="AD12" s="21">
        <v>69</v>
      </c>
    </row>
    <row r="13" spans="1:30" ht="15.75" customHeight="1" thickBot="1" x14ac:dyDescent="0.25">
      <c r="A13" s="21">
        <v>8</v>
      </c>
      <c r="B13" s="105">
        <v>2.2788248847926268E-2</v>
      </c>
      <c r="C13" s="105">
        <v>3.5867511520737326E-2</v>
      </c>
      <c r="D13" s="110">
        <v>5.8599999999999999E-2</v>
      </c>
      <c r="F13" s="21" t="s">
        <v>482</v>
      </c>
      <c r="G13" s="23">
        <v>39311</v>
      </c>
      <c r="H13" s="21">
        <v>0.91</v>
      </c>
      <c r="W13" s="21">
        <v>25</v>
      </c>
      <c r="X13" s="21">
        <v>4084</v>
      </c>
      <c r="Y13" s="24">
        <v>44637</v>
      </c>
      <c r="Z13" s="21" t="s">
        <v>514</v>
      </c>
      <c r="AA13" s="21" t="s">
        <v>495</v>
      </c>
      <c r="AB13" s="21">
        <v>9.4</v>
      </c>
      <c r="AC13" s="21" t="s">
        <v>464</v>
      </c>
      <c r="AD13" s="21">
        <v>66</v>
      </c>
    </row>
    <row r="14" spans="1:30" ht="15.75" customHeight="1" thickBot="1" x14ac:dyDescent="0.25">
      <c r="A14" s="21">
        <v>9</v>
      </c>
      <c r="B14" s="105">
        <v>2.4971889400921658E-2</v>
      </c>
      <c r="C14" s="105">
        <v>2.9662211981566818E-2</v>
      </c>
      <c r="D14" s="110">
        <v>5.4600000000000003E-2</v>
      </c>
      <c r="F14" s="21" t="s">
        <v>483</v>
      </c>
      <c r="G14" s="23">
        <v>43436</v>
      </c>
      <c r="H14" s="21">
        <v>1</v>
      </c>
      <c r="W14" s="21">
        <v>30</v>
      </c>
      <c r="X14" s="21">
        <v>4073</v>
      </c>
      <c r="Y14" s="24">
        <v>44636</v>
      </c>
      <c r="Z14" s="21" t="s">
        <v>514</v>
      </c>
      <c r="AA14" s="21" t="s">
        <v>494</v>
      </c>
      <c r="AB14" s="21">
        <v>9.4</v>
      </c>
      <c r="AC14" s="21" t="s">
        <v>464</v>
      </c>
      <c r="AD14" s="21">
        <v>67</v>
      </c>
    </row>
    <row r="15" spans="1:30" ht="15.75" customHeight="1" thickBot="1" x14ac:dyDescent="0.25">
      <c r="A15" s="21">
        <v>10</v>
      </c>
      <c r="B15" s="105">
        <v>2.8443317972350231E-2</v>
      </c>
      <c r="C15" s="105">
        <v>2.8605990783410137E-2</v>
      </c>
      <c r="D15" s="110">
        <v>5.7000000000000002E-2</v>
      </c>
      <c r="F15" s="21" t="s">
        <v>484</v>
      </c>
      <c r="G15" s="23">
        <v>41003</v>
      </c>
      <c r="H15" s="21">
        <v>0.95</v>
      </c>
      <c r="W15" s="21">
        <v>35</v>
      </c>
      <c r="X15" s="21">
        <v>4067</v>
      </c>
      <c r="Y15" s="24">
        <v>44658</v>
      </c>
      <c r="Z15" s="21" t="s">
        <v>514</v>
      </c>
      <c r="AA15" s="21" t="s">
        <v>495</v>
      </c>
      <c r="AB15" s="21">
        <v>9.4</v>
      </c>
      <c r="AC15" s="21" t="s">
        <v>464</v>
      </c>
      <c r="AD15" s="21">
        <v>69</v>
      </c>
    </row>
    <row r="16" spans="1:30" ht="15.75" customHeight="1" thickBot="1" x14ac:dyDescent="0.25">
      <c r="A16" s="21">
        <v>11</v>
      </c>
      <c r="B16" s="105">
        <v>3.2082718894009217E-2</v>
      </c>
      <c r="C16" s="105">
        <v>2.8033870967741938E-2</v>
      </c>
      <c r="D16" s="110">
        <v>6.0100000000000001E-2</v>
      </c>
      <c r="F16" s="21" t="s">
        <v>485</v>
      </c>
      <c r="G16" s="23">
        <v>43459</v>
      </c>
      <c r="H16" s="21">
        <v>1</v>
      </c>
      <c r="W16" s="21">
        <v>40</v>
      </c>
      <c r="X16" s="21">
        <v>4057</v>
      </c>
      <c r="Y16" s="24">
        <v>44629</v>
      </c>
      <c r="Z16" s="21" t="s">
        <v>513</v>
      </c>
      <c r="AA16" s="21" t="s">
        <v>494</v>
      </c>
      <c r="AB16" s="21">
        <v>9.3000000000000007</v>
      </c>
      <c r="AC16" s="21" t="s">
        <v>464</v>
      </c>
      <c r="AD16" s="21">
        <v>70</v>
      </c>
    </row>
    <row r="17" spans="1:30" ht="15.75" customHeight="1" thickBot="1" x14ac:dyDescent="0.25">
      <c r="A17" s="21">
        <v>12</v>
      </c>
      <c r="B17" s="105">
        <v>3.6058064516129036E-2</v>
      </c>
      <c r="C17" s="105">
        <v>2.8209907834101388E-2</v>
      </c>
      <c r="D17" s="110">
        <v>6.4299999999999996E-2</v>
      </c>
      <c r="W17" s="21">
        <v>45</v>
      </c>
      <c r="X17" s="21">
        <v>4053</v>
      </c>
      <c r="Y17" s="24">
        <v>44585</v>
      </c>
      <c r="Z17" s="21" t="s">
        <v>513</v>
      </c>
      <c r="AA17" s="21" t="s">
        <v>492</v>
      </c>
      <c r="AB17" s="21">
        <v>9.3000000000000007</v>
      </c>
      <c r="AC17" s="21" t="s">
        <v>464</v>
      </c>
      <c r="AD17" s="21">
        <v>71</v>
      </c>
    </row>
    <row r="18" spans="1:30" ht="15.75" customHeight="1" thickBot="1" x14ac:dyDescent="0.25">
      <c r="A18" s="21">
        <v>13</v>
      </c>
      <c r="B18" s="105">
        <v>3.756981566820277E-2</v>
      </c>
      <c r="C18" s="105">
        <v>2.7373732718894008E-2</v>
      </c>
      <c r="D18" s="110">
        <v>6.5000000000000002E-2</v>
      </c>
      <c r="W18" s="21">
        <v>50</v>
      </c>
      <c r="X18" s="21">
        <v>4046</v>
      </c>
      <c r="Y18" s="24">
        <v>44663</v>
      </c>
      <c r="Z18" s="21" t="s">
        <v>513</v>
      </c>
      <c r="AA18" s="21" t="s">
        <v>493</v>
      </c>
      <c r="AB18" s="21">
        <v>9.3000000000000007</v>
      </c>
      <c r="AC18" s="21" t="s">
        <v>464</v>
      </c>
      <c r="AD18" s="21">
        <v>70</v>
      </c>
    </row>
    <row r="19" spans="1:30" ht="15.75" customHeight="1" thickBot="1" x14ac:dyDescent="0.25">
      <c r="A19" s="21">
        <v>14</v>
      </c>
      <c r="B19" s="105">
        <v>4.0201382488479265E-2</v>
      </c>
      <c r="C19" s="105">
        <v>2.6757603686635944E-2</v>
      </c>
      <c r="D19" s="110">
        <v>6.7000000000000004E-2</v>
      </c>
      <c r="F19" s="11" t="s">
        <v>486</v>
      </c>
      <c r="G19" s="11" t="s">
        <v>468</v>
      </c>
      <c r="H19" s="11" t="s">
        <v>469</v>
      </c>
      <c r="J19" s="158" t="s">
        <v>487</v>
      </c>
      <c r="K19" s="159"/>
      <c r="L19" s="159"/>
      <c r="M19" s="159"/>
      <c r="N19" s="160"/>
      <c r="W19" s="21">
        <v>75</v>
      </c>
      <c r="X19" s="21">
        <v>4020</v>
      </c>
      <c r="Y19" s="24">
        <v>44659</v>
      </c>
      <c r="Z19" s="21" t="s">
        <v>514</v>
      </c>
      <c r="AA19" s="21" t="s">
        <v>496</v>
      </c>
      <c r="AB19" s="21">
        <v>9.3000000000000007</v>
      </c>
      <c r="AC19" s="21" t="s">
        <v>464</v>
      </c>
      <c r="AD19" s="21">
        <v>67</v>
      </c>
    </row>
    <row r="20" spans="1:30" ht="15.75" customHeight="1" thickBot="1" x14ac:dyDescent="0.25">
      <c r="A20" s="21">
        <v>15</v>
      </c>
      <c r="B20" s="105">
        <v>4.5352534562211978E-2</v>
      </c>
      <c r="C20" s="105">
        <v>2.6185483870967741E-2</v>
      </c>
      <c r="D20" s="110">
        <v>7.1499999999999994E-2</v>
      </c>
      <c r="F20" s="21" t="s">
        <v>488</v>
      </c>
      <c r="G20" s="23">
        <v>31152</v>
      </c>
      <c r="H20" s="21">
        <v>0.72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3990</v>
      </c>
      <c r="Y20" s="24">
        <v>44586</v>
      </c>
      <c r="Z20" s="21" t="s">
        <v>513</v>
      </c>
      <c r="AA20" s="21" t="s">
        <v>493</v>
      </c>
      <c r="AB20" s="21">
        <v>9.1999999999999993</v>
      </c>
      <c r="AC20" s="21" t="s">
        <v>464</v>
      </c>
      <c r="AD20" s="21">
        <v>69</v>
      </c>
    </row>
    <row r="21" spans="1:30" ht="15.75" customHeight="1" thickBot="1" x14ac:dyDescent="0.25">
      <c r="A21" s="21">
        <v>16</v>
      </c>
      <c r="B21" s="105">
        <v>5.0503686635944706E-2</v>
      </c>
      <c r="C21" s="105">
        <v>2.5921428571428571E-2</v>
      </c>
      <c r="D21" s="110">
        <v>7.6399999999999996E-2</v>
      </c>
      <c r="F21" s="21" t="s">
        <v>492</v>
      </c>
      <c r="G21" s="23">
        <v>44987</v>
      </c>
      <c r="H21" s="21">
        <v>1.04</v>
      </c>
      <c r="J21" s="12">
        <v>5</v>
      </c>
      <c r="K21" s="12">
        <f>X6</f>
        <v>4149</v>
      </c>
      <c r="L21" s="18"/>
      <c r="M21" s="12"/>
      <c r="N21" s="140">
        <f>K21/$F$2</f>
        <v>9.5599078341013818E-2</v>
      </c>
      <c r="W21" s="21">
        <v>125</v>
      </c>
      <c r="X21" s="21">
        <v>3969</v>
      </c>
      <c r="Y21" s="24">
        <v>44903</v>
      </c>
      <c r="Z21" s="21" t="s">
        <v>513</v>
      </c>
      <c r="AA21" s="21" t="s">
        <v>495</v>
      </c>
      <c r="AB21" s="21">
        <v>9.1</v>
      </c>
      <c r="AC21" s="21" t="s">
        <v>464</v>
      </c>
      <c r="AD21" s="21">
        <v>67</v>
      </c>
    </row>
    <row r="22" spans="1:30" ht="15.75" customHeight="1" thickBot="1" x14ac:dyDescent="0.25">
      <c r="A22" s="21">
        <v>17</v>
      </c>
      <c r="B22" s="105">
        <v>5.0727649769585249E-2</v>
      </c>
      <c r="C22" s="105">
        <v>2.4821198156682028E-2</v>
      </c>
      <c r="D22" s="110">
        <v>7.5499999999999998E-2</v>
      </c>
      <c r="F22" s="21" t="s">
        <v>493</v>
      </c>
      <c r="G22" s="23">
        <v>46705</v>
      </c>
      <c r="H22" s="21">
        <v>1.08</v>
      </c>
      <c r="J22" s="12">
        <v>10</v>
      </c>
      <c r="K22" s="12">
        <f>X11</f>
        <v>4125</v>
      </c>
      <c r="L22" s="18"/>
      <c r="M22" s="12"/>
      <c r="N22" s="140">
        <f t="shared" ref="N22:N28" si="0">K22/$F$2</f>
        <v>9.5046082949308761E-2</v>
      </c>
      <c r="W22" s="21">
        <v>150</v>
      </c>
      <c r="X22" s="21">
        <v>3935</v>
      </c>
      <c r="Y22" s="24">
        <v>44873</v>
      </c>
      <c r="Z22" s="21" t="s">
        <v>514</v>
      </c>
      <c r="AA22" s="21" t="s">
        <v>493</v>
      </c>
      <c r="AB22" s="21">
        <v>9.1</v>
      </c>
      <c r="AC22" s="21" t="s">
        <v>464</v>
      </c>
      <c r="AD22" s="21">
        <v>68</v>
      </c>
    </row>
    <row r="23" spans="1:30" ht="15.75" customHeight="1" thickBot="1" x14ac:dyDescent="0.25">
      <c r="A23" s="21">
        <v>18</v>
      </c>
      <c r="B23" s="105">
        <v>3.8465668202764973E-2</v>
      </c>
      <c r="C23" s="105">
        <v>2.1564516129032259E-2</v>
      </c>
      <c r="D23" s="110">
        <v>6.0100000000000001E-2</v>
      </c>
      <c r="F23" s="21" t="s">
        <v>494</v>
      </c>
      <c r="G23" s="23">
        <v>46560</v>
      </c>
      <c r="H23" s="21">
        <v>1.07</v>
      </c>
      <c r="J23" s="12">
        <v>20</v>
      </c>
      <c r="K23" s="12">
        <f>X12</f>
        <v>4097</v>
      </c>
      <c r="L23" s="18"/>
      <c r="M23" s="12"/>
      <c r="N23" s="140">
        <f t="shared" si="0"/>
        <v>9.440092165898617E-2</v>
      </c>
      <c r="W23" s="21">
        <v>175</v>
      </c>
      <c r="X23" s="21">
        <v>3906</v>
      </c>
      <c r="Y23" s="24">
        <v>44904</v>
      </c>
      <c r="Z23" s="21" t="s">
        <v>513</v>
      </c>
      <c r="AA23" s="21" t="s">
        <v>496</v>
      </c>
      <c r="AB23" s="21">
        <v>9</v>
      </c>
      <c r="AC23" s="21" t="s">
        <v>464</v>
      </c>
      <c r="AD23" s="21">
        <v>65</v>
      </c>
    </row>
    <row r="24" spans="1:30" ht="15.75" customHeight="1" thickBot="1" x14ac:dyDescent="0.25">
      <c r="A24" s="21">
        <v>19</v>
      </c>
      <c r="B24" s="105">
        <v>3.0626958525345624E-2</v>
      </c>
      <c r="C24" s="105">
        <v>1.505115207373272E-2</v>
      </c>
      <c r="D24" s="110">
        <v>4.5699999999999998E-2</v>
      </c>
      <c r="F24" s="21" t="s">
        <v>495</v>
      </c>
      <c r="G24" s="23">
        <v>46796</v>
      </c>
      <c r="H24" s="21">
        <v>1.08</v>
      </c>
      <c r="J24" s="12">
        <v>30</v>
      </c>
      <c r="K24" s="12">
        <f>X14</f>
        <v>4073</v>
      </c>
      <c r="L24" s="18"/>
      <c r="M24" s="12"/>
      <c r="N24" s="140">
        <f t="shared" si="0"/>
        <v>9.3847926267281112E-2</v>
      </c>
      <c r="W24" s="21">
        <v>200</v>
      </c>
      <c r="X24" s="21">
        <v>3860</v>
      </c>
      <c r="Y24" s="24">
        <v>44818</v>
      </c>
      <c r="Z24" s="21" t="s">
        <v>514</v>
      </c>
      <c r="AA24" s="21" t="s">
        <v>494</v>
      </c>
      <c r="AB24" s="21">
        <v>8.9</v>
      </c>
      <c r="AC24" s="21" t="s">
        <v>464</v>
      </c>
      <c r="AD24" s="21">
        <v>71</v>
      </c>
    </row>
    <row r="25" spans="1:30" ht="15.75" customHeight="1" thickBot="1" x14ac:dyDescent="0.25">
      <c r="A25" s="21">
        <v>20</v>
      </c>
      <c r="B25" s="105">
        <v>2.3628110599078343E-2</v>
      </c>
      <c r="C25" s="105">
        <v>1.1310368663594471E-2</v>
      </c>
      <c r="D25" s="110">
        <v>3.49E-2</v>
      </c>
      <c r="F25" s="21" t="s">
        <v>496</v>
      </c>
      <c r="G25" s="23">
        <v>49132</v>
      </c>
      <c r="H25" s="21">
        <v>1.1299999999999999</v>
      </c>
      <c r="J25" s="12">
        <v>50</v>
      </c>
      <c r="K25" s="12">
        <f>X18</f>
        <v>4046</v>
      </c>
      <c r="L25" s="18"/>
      <c r="M25" s="12"/>
      <c r="N25" s="140">
        <f t="shared" si="0"/>
        <v>9.3225806451612908E-2</v>
      </c>
    </row>
    <row r="26" spans="1:30" ht="15.75" customHeight="1" thickBot="1" x14ac:dyDescent="0.25">
      <c r="A26" s="21">
        <v>21</v>
      </c>
      <c r="B26" s="105">
        <v>1.8476958525345623E-2</v>
      </c>
      <c r="C26" s="105">
        <v>8.7138248847926265E-3</v>
      </c>
      <c r="D26" s="110">
        <v>2.7199999999999998E-2</v>
      </c>
      <c r="F26" s="21" t="s">
        <v>497</v>
      </c>
      <c r="G26" s="23">
        <v>38089</v>
      </c>
      <c r="H26" s="21">
        <v>0.88</v>
      </c>
      <c r="J26" s="12">
        <v>100</v>
      </c>
      <c r="K26" s="12">
        <f>X20</f>
        <v>3990</v>
      </c>
      <c r="L26" s="18"/>
      <c r="M26" s="12"/>
      <c r="N26" s="140">
        <f t="shared" si="0"/>
        <v>9.1935483870967741E-2</v>
      </c>
    </row>
    <row r="27" spans="1:30" ht="15.75" customHeight="1" thickBot="1" x14ac:dyDescent="0.25">
      <c r="A27" s="21">
        <v>22</v>
      </c>
      <c r="B27" s="105">
        <v>1.3829723502304148E-2</v>
      </c>
      <c r="C27" s="105">
        <v>6.2493087557603695E-3</v>
      </c>
      <c r="D27" s="110">
        <v>2.01E-2</v>
      </c>
      <c r="J27" s="12">
        <v>150</v>
      </c>
      <c r="K27" s="12">
        <f>X22</f>
        <v>3935</v>
      </c>
      <c r="L27" s="18"/>
      <c r="M27" s="12"/>
      <c r="N27" s="140">
        <f t="shared" si="0"/>
        <v>9.066820276497696E-2</v>
      </c>
    </row>
    <row r="28" spans="1:30" ht="15.75" customHeight="1" thickBot="1" x14ac:dyDescent="0.25">
      <c r="A28" s="21">
        <v>23</v>
      </c>
      <c r="B28" s="105">
        <v>8.7345622119815673E-3</v>
      </c>
      <c r="C28" s="105">
        <v>4.2688940092165898E-3</v>
      </c>
      <c r="D28" s="22">
        <v>1.2999999999999999E-2</v>
      </c>
      <c r="J28" s="12">
        <v>200</v>
      </c>
      <c r="K28" s="12">
        <f>X24</f>
        <v>3860</v>
      </c>
      <c r="L28" s="18"/>
      <c r="M28" s="12"/>
      <c r="N28" s="140">
        <f t="shared" si="0"/>
        <v>8.8940092165898613E-2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honeticPr fontId="0" type="noConversion"/>
  <pageMargins left="0.75" right="0.75" top="1" bottom="1" header="0.5" footer="0.5"/>
  <pageSetup scale="93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64"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600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40400</v>
      </c>
      <c r="H2" s="7" t="s">
        <v>462</v>
      </c>
      <c r="W2" s="21">
        <v>1</v>
      </c>
      <c r="X2" s="21">
        <v>4128</v>
      </c>
      <c r="Y2" s="24">
        <v>44902</v>
      </c>
      <c r="Z2" s="21" t="s">
        <v>521</v>
      </c>
      <c r="AA2" s="21" t="s">
        <v>494</v>
      </c>
      <c r="AB2" s="21">
        <v>10.199999999999999</v>
      </c>
      <c r="AC2" s="21" t="s">
        <v>498</v>
      </c>
      <c r="AD2" s="21">
        <v>69</v>
      </c>
    </row>
    <row r="3" spans="1:30" ht="15.75" customHeight="1" thickBot="1" x14ac:dyDescent="0.25">
      <c r="W3" s="21">
        <v>2</v>
      </c>
      <c r="X3" s="21">
        <v>4109</v>
      </c>
      <c r="Y3" s="24">
        <v>44907</v>
      </c>
      <c r="Z3" s="21" t="s">
        <v>521</v>
      </c>
      <c r="AA3" s="21" t="s">
        <v>492</v>
      </c>
      <c r="AB3" s="21">
        <v>10.199999999999999</v>
      </c>
      <c r="AC3" s="21" t="s">
        <v>498</v>
      </c>
      <c r="AD3" s="21">
        <v>69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4091</v>
      </c>
      <c r="Y4" s="24">
        <v>44880</v>
      </c>
      <c r="Z4" s="21" t="s">
        <v>521</v>
      </c>
      <c r="AA4" s="21" t="s">
        <v>493</v>
      </c>
      <c r="AB4" s="21">
        <v>10.1</v>
      </c>
      <c r="AC4" s="21" t="s">
        <v>498</v>
      </c>
      <c r="AD4" s="21">
        <v>68</v>
      </c>
    </row>
    <row r="5" spans="1:30" ht="15.75" customHeight="1" thickBot="1" x14ac:dyDescent="0.25">
      <c r="A5" s="21">
        <v>0</v>
      </c>
      <c r="B5" s="22">
        <v>7.3000000000000001E-3</v>
      </c>
      <c r="C5" s="22">
        <v>3.8499999999999997E-3</v>
      </c>
      <c r="D5" s="41">
        <v>1.12E-2</v>
      </c>
      <c r="F5" s="21" t="s">
        <v>471</v>
      </c>
      <c r="G5" s="23">
        <v>38716</v>
      </c>
      <c r="H5" s="21">
        <v>0.95</v>
      </c>
      <c r="J5" s="164" t="s">
        <v>472</v>
      </c>
      <c r="K5" s="165"/>
      <c r="L5" s="165"/>
      <c r="M5" s="165"/>
      <c r="N5" s="166"/>
      <c r="W5" s="21">
        <v>4</v>
      </c>
      <c r="X5" s="21">
        <v>4053</v>
      </c>
      <c r="Y5" s="24">
        <v>44902</v>
      </c>
      <c r="Z5" s="21" t="s">
        <v>513</v>
      </c>
      <c r="AA5" s="21" t="s">
        <v>494</v>
      </c>
      <c r="AB5" s="21">
        <v>10</v>
      </c>
      <c r="AC5" s="21" t="s">
        <v>498</v>
      </c>
      <c r="AD5" s="21">
        <v>64</v>
      </c>
    </row>
    <row r="6" spans="1:30" ht="15.75" customHeight="1" thickBot="1" x14ac:dyDescent="0.25">
      <c r="A6" s="21">
        <v>1</v>
      </c>
      <c r="B6" s="22">
        <v>4.7000000000000002E-3</v>
      </c>
      <c r="C6" s="22">
        <v>2.8999999999999998E-3</v>
      </c>
      <c r="D6" s="22">
        <v>7.6E-3</v>
      </c>
      <c r="F6" s="21" t="s">
        <v>473</v>
      </c>
      <c r="G6" s="23">
        <v>41985</v>
      </c>
      <c r="H6" s="21">
        <v>1.03</v>
      </c>
      <c r="J6" s="113" t="s">
        <v>474</v>
      </c>
      <c r="K6" s="114">
        <f>LARGE((K8,K9),1)</f>
        <v>0.79927992799279923</v>
      </c>
      <c r="L6" s="45"/>
      <c r="M6" s="45"/>
      <c r="N6" s="114" t="s">
        <v>499</v>
      </c>
      <c r="W6" s="21">
        <v>5</v>
      </c>
      <c r="X6" s="21">
        <v>4048</v>
      </c>
      <c r="Y6" s="24">
        <v>44908</v>
      </c>
      <c r="Z6" s="21" t="s">
        <v>521</v>
      </c>
      <c r="AA6" s="21" t="s">
        <v>493</v>
      </c>
      <c r="AB6" s="21">
        <v>10</v>
      </c>
      <c r="AC6" s="21" t="s">
        <v>498</v>
      </c>
      <c r="AD6" s="21">
        <v>68</v>
      </c>
    </row>
    <row r="7" spans="1:30" ht="15.75" customHeight="1" thickBot="1" x14ac:dyDescent="0.25">
      <c r="A7" s="21">
        <v>2</v>
      </c>
      <c r="B7" s="22">
        <v>3.4499999999999999E-3</v>
      </c>
      <c r="C7" s="22">
        <v>2.8999999999999998E-3</v>
      </c>
      <c r="D7" s="22">
        <v>6.4000000000000003E-3</v>
      </c>
      <c r="F7" s="21" t="s">
        <v>475</v>
      </c>
      <c r="G7" s="23">
        <v>41128</v>
      </c>
      <c r="H7" s="21">
        <v>1.01</v>
      </c>
      <c r="J7" s="12" t="s">
        <v>476</v>
      </c>
      <c r="K7" s="114">
        <f>LARGE((K10,K11),1)</f>
        <v>0.63704206241519667</v>
      </c>
      <c r="L7" s="45"/>
      <c r="M7" s="45"/>
      <c r="N7" s="114" t="s">
        <v>498</v>
      </c>
      <c r="W7" s="21">
        <v>6</v>
      </c>
      <c r="X7" s="21">
        <v>4040</v>
      </c>
      <c r="Y7" s="24">
        <v>44900</v>
      </c>
      <c r="Z7" s="21" t="s">
        <v>521</v>
      </c>
      <c r="AA7" s="21" t="s">
        <v>492</v>
      </c>
      <c r="AB7" s="21">
        <v>10</v>
      </c>
      <c r="AC7" s="21" t="s">
        <v>498</v>
      </c>
      <c r="AD7" s="21">
        <v>70</v>
      </c>
    </row>
    <row r="8" spans="1:30" ht="15.75" customHeight="1" thickBot="1" x14ac:dyDescent="0.3">
      <c r="A8" s="21">
        <v>3</v>
      </c>
      <c r="B8" s="22">
        <v>2.5500000000000002E-3</v>
      </c>
      <c r="C8" s="22">
        <v>4.1999999999999997E-3</v>
      </c>
      <c r="D8" s="22">
        <v>6.7000000000000002E-3</v>
      </c>
      <c r="F8" s="21" t="s">
        <v>477</v>
      </c>
      <c r="G8" s="23">
        <v>41712</v>
      </c>
      <c r="H8" s="21">
        <v>1.03</v>
      </c>
      <c r="K8" s="16">
        <f>LARGE(B11:C11,1)/(B11+C11)</f>
        <v>0.79927992799279923</v>
      </c>
      <c r="W8" s="21">
        <v>7</v>
      </c>
      <c r="X8" s="21">
        <v>4002</v>
      </c>
      <c r="Y8" s="24">
        <v>44903</v>
      </c>
      <c r="Z8" s="21" t="s">
        <v>521</v>
      </c>
      <c r="AA8" s="21" t="s">
        <v>495</v>
      </c>
      <c r="AB8" s="21">
        <v>9.9</v>
      </c>
      <c r="AC8" s="21" t="s">
        <v>498</v>
      </c>
      <c r="AD8" s="21">
        <v>68</v>
      </c>
    </row>
    <row r="9" spans="1:30" ht="15.75" customHeight="1" thickBot="1" x14ac:dyDescent="0.3">
      <c r="A9" s="21">
        <v>4</v>
      </c>
      <c r="B9" s="22">
        <v>2.5000000000000001E-3</v>
      </c>
      <c r="C9" s="22">
        <v>8.9999999999999993E-3</v>
      </c>
      <c r="D9" s="22">
        <v>1.15E-2</v>
      </c>
      <c r="F9" s="21" t="s">
        <v>478</v>
      </c>
      <c r="G9" s="23">
        <v>41010</v>
      </c>
      <c r="H9" s="21">
        <v>1.01</v>
      </c>
      <c r="K9" s="16">
        <f>LARGE(B12:C12,1)/(B12+C12)</f>
        <v>0.73460898502495842</v>
      </c>
      <c r="W9" s="21">
        <v>8</v>
      </c>
      <c r="X9" s="21">
        <v>3994</v>
      </c>
      <c r="Y9" s="24">
        <v>44897</v>
      </c>
      <c r="Z9" s="21" t="s">
        <v>521</v>
      </c>
      <c r="AA9" s="21" t="s">
        <v>496</v>
      </c>
      <c r="AB9" s="21">
        <v>9.9</v>
      </c>
      <c r="AC9" s="21" t="s">
        <v>498</v>
      </c>
      <c r="AD9" s="21">
        <v>67</v>
      </c>
    </row>
    <row r="10" spans="1:30" ht="15.75" customHeight="1" thickBot="1" x14ac:dyDescent="0.3">
      <c r="A10" s="21">
        <v>5</v>
      </c>
      <c r="B10" s="22">
        <v>5.1999999999999998E-3</v>
      </c>
      <c r="C10" s="22">
        <v>2.52E-2</v>
      </c>
      <c r="D10" s="22">
        <v>3.04E-2</v>
      </c>
      <c r="F10" s="21" t="s">
        <v>479</v>
      </c>
      <c r="G10" s="23">
        <v>38929</v>
      </c>
      <c r="H10" s="21">
        <v>0.96</v>
      </c>
      <c r="K10" s="16">
        <f>LARGE(B20:C20,1)/(B20+C20)</f>
        <v>0.59365558912386707</v>
      </c>
      <c r="W10" s="21">
        <v>9</v>
      </c>
      <c r="X10" s="21">
        <v>3974</v>
      </c>
      <c r="Y10" s="24">
        <v>44914</v>
      </c>
      <c r="Z10" s="21" t="s">
        <v>521</v>
      </c>
      <c r="AA10" s="21" t="s">
        <v>492</v>
      </c>
      <c r="AB10" s="21">
        <v>9.8000000000000007</v>
      </c>
      <c r="AC10" s="21" t="s">
        <v>498</v>
      </c>
      <c r="AD10" s="21">
        <v>70</v>
      </c>
    </row>
    <row r="11" spans="1:30" ht="15.75" customHeight="1" thickBot="1" x14ac:dyDescent="0.3">
      <c r="A11" s="21">
        <v>6</v>
      </c>
      <c r="B11" s="22">
        <v>1.115E-2</v>
      </c>
      <c r="C11" s="22">
        <v>4.4400000000000002E-2</v>
      </c>
      <c r="D11" s="22">
        <v>5.5500000000000001E-2</v>
      </c>
      <c r="F11" s="21" t="s">
        <v>480</v>
      </c>
      <c r="G11" s="23">
        <v>38432</v>
      </c>
      <c r="H11" s="21">
        <v>0.95</v>
      </c>
      <c r="K11" s="16">
        <f>LARGE(B21:C21,1)/(B21+C21)</f>
        <v>0.63704206241519667</v>
      </c>
      <c r="W11" s="21">
        <v>10</v>
      </c>
      <c r="X11" s="21">
        <v>3951</v>
      </c>
      <c r="Y11" s="24">
        <v>44859</v>
      </c>
      <c r="Z11" s="21" t="s">
        <v>513</v>
      </c>
      <c r="AA11" s="21" t="s">
        <v>493</v>
      </c>
      <c r="AB11" s="21">
        <v>9.8000000000000007</v>
      </c>
      <c r="AC11" s="21" t="s">
        <v>498</v>
      </c>
      <c r="AD11" s="21">
        <v>71</v>
      </c>
    </row>
    <row r="12" spans="1:30" ht="15.75" customHeight="1" thickBot="1" x14ac:dyDescent="0.25">
      <c r="A12" s="21">
        <v>7</v>
      </c>
      <c r="B12" s="22">
        <v>1.5949999999999999E-2</v>
      </c>
      <c r="C12" s="22">
        <v>4.4150000000000002E-2</v>
      </c>
      <c r="D12" s="22">
        <v>6.0100000000000001E-2</v>
      </c>
      <c r="F12" s="21" t="s">
        <v>481</v>
      </c>
      <c r="G12" s="23">
        <v>41223</v>
      </c>
      <c r="H12" s="21">
        <v>1.02</v>
      </c>
      <c r="W12" s="21">
        <v>20</v>
      </c>
      <c r="X12" s="21">
        <v>3929</v>
      </c>
      <c r="Y12" s="24">
        <v>44865</v>
      </c>
      <c r="Z12" s="21" t="s">
        <v>513</v>
      </c>
      <c r="AA12" s="21" t="s">
        <v>492</v>
      </c>
      <c r="AB12" s="21">
        <v>9.6999999999999993</v>
      </c>
      <c r="AC12" s="21" t="s">
        <v>498</v>
      </c>
      <c r="AD12" s="21">
        <v>66</v>
      </c>
    </row>
    <row r="13" spans="1:30" ht="15.75" customHeight="1" thickBot="1" x14ac:dyDescent="0.25">
      <c r="A13" s="21">
        <v>8</v>
      </c>
      <c r="B13" s="22">
        <v>1.6799999999999999E-2</v>
      </c>
      <c r="C13" s="22">
        <v>3.6650000000000002E-2</v>
      </c>
      <c r="D13" s="22">
        <v>5.3400000000000003E-2</v>
      </c>
      <c r="F13" s="21" t="s">
        <v>482</v>
      </c>
      <c r="G13" s="23">
        <v>36121</v>
      </c>
      <c r="H13" s="21">
        <v>0.89</v>
      </c>
      <c r="W13" s="21">
        <v>25</v>
      </c>
      <c r="X13" s="21">
        <v>3904</v>
      </c>
      <c r="Y13" s="24">
        <v>44781</v>
      </c>
      <c r="Z13" s="21" t="s">
        <v>513</v>
      </c>
      <c r="AA13" s="21" t="s">
        <v>492</v>
      </c>
      <c r="AB13" s="21">
        <v>9.6999999999999993</v>
      </c>
      <c r="AC13" s="21" t="s">
        <v>498</v>
      </c>
      <c r="AD13" s="21">
        <v>71</v>
      </c>
    </row>
    <row r="14" spans="1:30" ht="15.75" customHeight="1" thickBot="1" x14ac:dyDescent="0.25">
      <c r="A14" s="21">
        <v>9</v>
      </c>
      <c r="B14" s="22">
        <v>1.7049999999999999E-2</v>
      </c>
      <c r="C14" s="22">
        <v>3.1200000000000002E-2</v>
      </c>
      <c r="D14" s="22">
        <v>4.82E-2</v>
      </c>
      <c r="F14" s="21" t="s">
        <v>483</v>
      </c>
      <c r="G14" s="23">
        <v>40340</v>
      </c>
      <c r="H14" s="21">
        <v>0.99</v>
      </c>
      <c r="W14" s="21">
        <v>30</v>
      </c>
      <c r="X14" s="21">
        <v>3887</v>
      </c>
      <c r="Y14" s="24">
        <v>44911</v>
      </c>
      <c r="Z14" s="21" t="s">
        <v>513</v>
      </c>
      <c r="AA14" s="21" t="s">
        <v>496</v>
      </c>
      <c r="AB14" s="21">
        <v>9.6</v>
      </c>
      <c r="AC14" s="21" t="s">
        <v>498</v>
      </c>
      <c r="AD14" s="21">
        <v>63</v>
      </c>
    </row>
    <row r="15" spans="1:30" ht="15.75" customHeight="1" thickBot="1" x14ac:dyDescent="0.25">
      <c r="A15" s="21">
        <v>10</v>
      </c>
      <c r="B15" s="22">
        <v>1.8100000000000002E-2</v>
      </c>
      <c r="C15" s="22">
        <v>2.8299999999999999E-2</v>
      </c>
      <c r="D15" s="22">
        <v>4.6399999999999997E-2</v>
      </c>
      <c r="F15" s="21" t="s">
        <v>484</v>
      </c>
      <c r="G15" s="23">
        <v>42378</v>
      </c>
      <c r="H15" s="21">
        <v>1.04</v>
      </c>
      <c r="W15" s="21">
        <v>35</v>
      </c>
      <c r="X15" s="21">
        <v>3873</v>
      </c>
      <c r="Y15" s="24">
        <v>44602</v>
      </c>
      <c r="Z15" s="21" t="s">
        <v>521</v>
      </c>
      <c r="AA15" s="21" t="s">
        <v>495</v>
      </c>
      <c r="AB15" s="21">
        <v>9.6</v>
      </c>
      <c r="AC15" s="21" t="s">
        <v>498</v>
      </c>
      <c r="AD15" s="21">
        <v>67</v>
      </c>
    </row>
    <row r="16" spans="1:30" ht="15.75" customHeight="1" thickBot="1" x14ac:dyDescent="0.25">
      <c r="A16" s="21">
        <v>11</v>
      </c>
      <c r="B16" s="22">
        <v>2.0549999999999999E-2</v>
      </c>
      <c r="C16" s="22">
        <v>2.6499999999999999E-2</v>
      </c>
      <c r="D16" s="22">
        <v>4.7E-2</v>
      </c>
      <c r="F16" s="21" t="s">
        <v>485</v>
      </c>
      <c r="G16" s="23">
        <v>43130</v>
      </c>
      <c r="H16" s="21">
        <v>1.06</v>
      </c>
      <c r="W16" s="21">
        <v>40</v>
      </c>
      <c r="X16" s="21">
        <v>3861</v>
      </c>
      <c r="Y16" s="24">
        <v>44903</v>
      </c>
      <c r="Z16" s="21" t="s">
        <v>513</v>
      </c>
      <c r="AA16" s="21" t="s">
        <v>495</v>
      </c>
      <c r="AB16" s="21">
        <v>9.6</v>
      </c>
      <c r="AC16" s="21" t="s">
        <v>498</v>
      </c>
      <c r="AD16" s="21">
        <v>66</v>
      </c>
    </row>
    <row r="17" spans="1:30" ht="15.75" customHeight="1" thickBot="1" x14ac:dyDescent="0.25">
      <c r="A17" s="21">
        <v>12</v>
      </c>
      <c r="B17" s="22">
        <v>2.375E-2</v>
      </c>
      <c r="C17" s="22">
        <v>2.58E-2</v>
      </c>
      <c r="D17" s="22">
        <v>4.9500000000000002E-2</v>
      </c>
      <c r="W17" s="21">
        <v>45</v>
      </c>
      <c r="X17" s="21">
        <v>3855</v>
      </c>
      <c r="Y17" s="24">
        <v>44873</v>
      </c>
      <c r="Z17" s="21" t="s">
        <v>524</v>
      </c>
      <c r="AA17" s="21" t="s">
        <v>493</v>
      </c>
      <c r="AB17" s="21">
        <v>9.5</v>
      </c>
      <c r="AC17" s="21" t="s">
        <v>499</v>
      </c>
      <c r="AD17" s="21">
        <v>78</v>
      </c>
    </row>
    <row r="18" spans="1:30" ht="15.75" customHeight="1" thickBot="1" x14ac:dyDescent="0.25">
      <c r="A18" s="21">
        <v>13</v>
      </c>
      <c r="B18" s="22">
        <v>2.7250000000000003E-2</v>
      </c>
      <c r="C18" s="22">
        <v>2.5999999999999995E-2</v>
      </c>
      <c r="D18" s="22">
        <v>5.33E-2</v>
      </c>
      <c r="W18" s="21">
        <v>50</v>
      </c>
      <c r="X18" s="21">
        <v>3848</v>
      </c>
      <c r="Y18" s="24">
        <v>44663</v>
      </c>
      <c r="Z18" s="21" t="s">
        <v>513</v>
      </c>
      <c r="AA18" s="21" t="s">
        <v>493</v>
      </c>
      <c r="AB18" s="21">
        <v>9.5</v>
      </c>
      <c r="AC18" s="21" t="s">
        <v>498</v>
      </c>
      <c r="AD18" s="21">
        <v>69</v>
      </c>
    </row>
    <row r="19" spans="1:30" ht="15.75" customHeight="1" thickBot="1" x14ac:dyDescent="0.25">
      <c r="A19" s="21">
        <v>14</v>
      </c>
      <c r="B19" s="22">
        <v>3.1850000000000003E-2</v>
      </c>
      <c r="C19" s="22">
        <v>2.6949999999999998E-2</v>
      </c>
      <c r="D19" s="22">
        <v>5.8799999999999998E-2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3802</v>
      </c>
      <c r="Y19" s="24">
        <v>44629</v>
      </c>
      <c r="Z19" s="21" t="s">
        <v>524</v>
      </c>
      <c r="AA19" s="21" t="s">
        <v>494</v>
      </c>
      <c r="AB19" s="21">
        <v>9.4</v>
      </c>
      <c r="AC19" s="21" t="s">
        <v>499</v>
      </c>
      <c r="AD19" s="21">
        <v>78</v>
      </c>
    </row>
    <row r="20" spans="1:30" ht="15.75" customHeight="1" thickBot="1" x14ac:dyDescent="0.25">
      <c r="A20" s="21">
        <v>15</v>
      </c>
      <c r="B20" s="22">
        <v>3.9300000000000002E-2</v>
      </c>
      <c r="C20" s="22">
        <v>2.69E-2</v>
      </c>
      <c r="D20" s="22">
        <v>6.6199999999999995E-2</v>
      </c>
      <c r="F20" s="21" t="s">
        <v>488</v>
      </c>
      <c r="G20" s="23">
        <v>30757</v>
      </c>
      <c r="H20" s="21">
        <v>0.76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3771</v>
      </c>
      <c r="Y20" s="24">
        <v>44791</v>
      </c>
      <c r="Z20" s="21" t="s">
        <v>533</v>
      </c>
      <c r="AA20" s="21" t="s">
        <v>495</v>
      </c>
      <c r="AB20" s="21">
        <v>9.3000000000000007</v>
      </c>
      <c r="AC20" s="21" t="s">
        <v>499</v>
      </c>
      <c r="AD20" s="21">
        <v>79</v>
      </c>
    </row>
    <row r="21" spans="1:30" ht="15.75" customHeight="1" thickBot="1" x14ac:dyDescent="0.25">
      <c r="A21" s="21">
        <v>16</v>
      </c>
      <c r="B21" s="22">
        <v>4.6949999999999999E-2</v>
      </c>
      <c r="C21" s="22">
        <v>2.6749999999999999E-2</v>
      </c>
      <c r="D21" s="22">
        <v>7.3700000000000002E-2</v>
      </c>
      <c r="F21" s="21" t="s">
        <v>492</v>
      </c>
      <c r="G21" s="23">
        <v>41995</v>
      </c>
      <c r="H21" s="21">
        <v>1.03</v>
      </c>
      <c r="J21" s="12">
        <v>5</v>
      </c>
      <c r="K21" s="12">
        <f>X6</f>
        <v>4048</v>
      </c>
      <c r="L21" s="18"/>
      <c r="M21" s="12"/>
      <c r="N21" s="140">
        <f>K21/$F$2</f>
        <v>0.1001980198019802</v>
      </c>
      <c r="W21" s="21">
        <v>125</v>
      </c>
      <c r="X21" s="21">
        <v>3748</v>
      </c>
      <c r="Y21" s="24">
        <v>44851</v>
      </c>
      <c r="Z21" s="21" t="s">
        <v>513</v>
      </c>
      <c r="AA21" s="21" t="s">
        <v>492</v>
      </c>
      <c r="AB21" s="21">
        <v>9.3000000000000007</v>
      </c>
      <c r="AC21" s="21" t="s">
        <v>498</v>
      </c>
      <c r="AD21" s="21">
        <v>70</v>
      </c>
    </row>
    <row r="22" spans="1:30" ht="15.75" customHeight="1" thickBot="1" x14ac:dyDescent="0.25">
      <c r="A22" s="21">
        <v>17</v>
      </c>
      <c r="B22" s="22">
        <v>5.16E-2</v>
      </c>
      <c r="C22" s="22">
        <v>2.615E-2</v>
      </c>
      <c r="D22" s="22">
        <v>7.7700000000000005E-2</v>
      </c>
      <c r="F22" s="21" t="s">
        <v>493</v>
      </c>
      <c r="G22" s="23">
        <v>43203</v>
      </c>
      <c r="H22" s="21">
        <v>1.06</v>
      </c>
      <c r="J22" s="12">
        <v>10</v>
      </c>
      <c r="K22" s="12">
        <f>X11</f>
        <v>3951</v>
      </c>
      <c r="L22" s="18"/>
      <c r="M22" s="12"/>
      <c r="N22" s="140">
        <f t="shared" ref="N22:N28" si="0">K22/$F$2</f>
        <v>9.7797029702970301E-2</v>
      </c>
      <c r="W22" s="21">
        <v>150</v>
      </c>
      <c r="X22" s="21">
        <v>3721</v>
      </c>
      <c r="Y22" s="24">
        <v>44917</v>
      </c>
      <c r="Z22" s="21" t="s">
        <v>513</v>
      </c>
      <c r="AA22" s="21" t="s">
        <v>495</v>
      </c>
      <c r="AB22" s="21">
        <v>9.1999999999999993</v>
      </c>
      <c r="AC22" s="21" t="s">
        <v>498</v>
      </c>
      <c r="AD22" s="21">
        <v>68</v>
      </c>
    </row>
    <row r="23" spans="1:30" ht="15.75" customHeight="1" thickBot="1" x14ac:dyDescent="0.25">
      <c r="A23" s="21">
        <v>18</v>
      </c>
      <c r="B23" s="22">
        <v>4.4200000000000003E-2</v>
      </c>
      <c r="C23" s="22">
        <v>2.4199999999999999E-2</v>
      </c>
      <c r="D23" s="22">
        <v>6.8400000000000002E-2</v>
      </c>
      <c r="F23" s="21" t="s">
        <v>494</v>
      </c>
      <c r="G23" s="23">
        <v>43119</v>
      </c>
      <c r="H23" s="21">
        <v>1.06</v>
      </c>
      <c r="J23" s="12">
        <v>20</v>
      </c>
      <c r="K23" s="12">
        <f>X12</f>
        <v>3929</v>
      </c>
      <c r="L23" s="18"/>
      <c r="M23" s="12"/>
      <c r="N23" s="140">
        <f t="shared" si="0"/>
        <v>9.7252475247524756E-2</v>
      </c>
      <c r="W23" s="21">
        <v>175</v>
      </c>
      <c r="X23" s="21">
        <v>3699</v>
      </c>
      <c r="Y23" s="24">
        <v>44652</v>
      </c>
      <c r="Z23" s="21" t="s">
        <v>513</v>
      </c>
      <c r="AA23" s="21" t="s">
        <v>496</v>
      </c>
      <c r="AB23" s="21">
        <v>9.1999999999999993</v>
      </c>
      <c r="AC23" s="21" t="s">
        <v>498</v>
      </c>
      <c r="AD23" s="21">
        <v>68</v>
      </c>
    </row>
    <row r="24" spans="1:30" ht="15.75" customHeight="1" thickBot="1" x14ac:dyDescent="0.25">
      <c r="A24" s="21">
        <v>19</v>
      </c>
      <c r="B24" s="22">
        <v>3.4349999999999999E-2</v>
      </c>
      <c r="C24" s="22">
        <v>1.915E-2</v>
      </c>
      <c r="D24" s="22">
        <v>5.3499999999999999E-2</v>
      </c>
      <c r="F24" s="21" t="s">
        <v>495</v>
      </c>
      <c r="G24" s="23">
        <v>43174</v>
      </c>
      <c r="H24" s="21">
        <v>1.06</v>
      </c>
      <c r="J24" s="12">
        <v>30</v>
      </c>
      <c r="K24" s="12">
        <f>X14</f>
        <v>3887</v>
      </c>
      <c r="L24" s="18"/>
      <c r="M24" s="12"/>
      <c r="N24" s="140">
        <f t="shared" si="0"/>
        <v>9.6212871287128715E-2</v>
      </c>
      <c r="W24" s="21">
        <v>200</v>
      </c>
      <c r="X24" s="21">
        <v>3681</v>
      </c>
      <c r="Y24" s="24">
        <v>44684</v>
      </c>
      <c r="Z24" s="21" t="s">
        <v>513</v>
      </c>
      <c r="AA24" s="21" t="s">
        <v>493</v>
      </c>
      <c r="AB24" s="21">
        <v>9.1</v>
      </c>
      <c r="AC24" s="21" t="s">
        <v>498</v>
      </c>
      <c r="AD24" s="21">
        <v>74</v>
      </c>
    </row>
    <row r="25" spans="1:30" ht="15.75" customHeight="1" thickBot="1" x14ac:dyDescent="0.25">
      <c r="A25" s="21">
        <v>20</v>
      </c>
      <c r="B25" s="22">
        <v>2.6650000000000004E-2</v>
      </c>
      <c r="C25" s="22">
        <v>1.41E-2</v>
      </c>
      <c r="D25" s="22">
        <v>4.0800000000000003E-2</v>
      </c>
      <c r="F25" s="21" t="s">
        <v>496</v>
      </c>
      <c r="G25" s="23">
        <v>45158</v>
      </c>
      <c r="H25" s="21">
        <v>1.1100000000000001</v>
      </c>
      <c r="J25" s="12">
        <v>50</v>
      </c>
      <c r="K25" s="12">
        <f>X18</f>
        <v>3848</v>
      </c>
      <c r="L25" s="18"/>
      <c r="M25" s="12"/>
      <c r="N25" s="140">
        <f t="shared" si="0"/>
        <v>9.5247524752475249E-2</v>
      </c>
      <c r="W25" s="21"/>
      <c r="X25" s="21"/>
      <c r="Y25" s="24"/>
      <c r="Z25" s="21"/>
      <c r="AA25" s="21"/>
      <c r="AB25" s="21"/>
      <c r="AC25" s="21"/>
      <c r="AD25" s="21"/>
    </row>
    <row r="26" spans="1:30" ht="15.75" customHeight="1" thickBot="1" x14ac:dyDescent="0.25">
      <c r="A26" s="21">
        <v>21</v>
      </c>
      <c r="B26" s="22">
        <v>2.095E-2</v>
      </c>
      <c r="C26" s="22">
        <v>1.09E-2</v>
      </c>
      <c r="D26" s="22">
        <v>3.1800000000000002E-2</v>
      </c>
      <c r="F26" s="21" t="s">
        <v>497</v>
      </c>
      <c r="G26" s="23">
        <v>36982</v>
      </c>
      <c r="H26" s="21">
        <v>0.91</v>
      </c>
      <c r="J26" s="12">
        <v>100</v>
      </c>
      <c r="K26" s="12">
        <f>X20</f>
        <v>3771</v>
      </c>
      <c r="L26" s="18"/>
      <c r="M26" s="12"/>
      <c r="N26" s="140">
        <f t="shared" si="0"/>
        <v>9.3341584158415841E-2</v>
      </c>
    </row>
    <row r="27" spans="1:30" ht="15.75" customHeight="1" thickBot="1" x14ac:dyDescent="0.25">
      <c r="A27" s="21">
        <v>22</v>
      </c>
      <c r="B27" s="22">
        <v>1.61E-2</v>
      </c>
      <c r="C27" s="22">
        <v>8.2500000000000004E-3</v>
      </c>
      <c r="D27" s="22">
        <v>2.4400000000000002E-2</v>
      </c>
      <c r="J27" s="12">
        <v>150</v>
      </c>
      <c r="K27" s="12">
        <f>X22</f>
        <v>3721</v>
      </c>
      <c r="L27" s="18"/>
      <c r="M27" s="12"/>
      <c r="N27" s="140">
        <f t="shared" si="0"/>
        <v>9.2103960396039602E-2</v>
      </c>
    </row>
    <row r="28" spans="1:30" ht="15.75" customHeight="1" thickBot="1" x14ac:dyDescent="0.25">
      <c r="A28" s="21">
        <v>23</v>
      </c>
      <c r="B28" s="22">
        <v>1.175E-2</v>
      </c>
      <c r="C28" s="22">
        <v>5.6499999999999996E-3</v>
      </c>
      <c r="D28" s="22">
        <v>1.7399999999999999E-2</v>
      </c>
      <c r="J28" s="12">
        <v>200</v>
      </c>
      <c r="K28" s="12">
        <f>X24</f>
        <v>3681</v>
      </c>
      <c r="L28" s="18"/>
      <c r="M28" s="12"/>
      <c r="N28" s="140">
        <f t="shared" si="0"/>
        <v>9.1113861386138612E-2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17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8.875" hidden="1" customWidth="1"/>
  </cols>
  <sheetData>
    <row r="1" spans="1:30" ht="24" thickBot="1" x14ac:dyDescent="0.25">
      <c r="A1" s="151" t="s">
        <v>601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39700</v>
      </c>
      <c r="H2" s="7" t="s">
        <v>462</v>
      </c>
      <c r="W2" s="21">
        <v>1</v>
      </c>
      <c r="X2" s="21">
        <v>3536</v>
      </c>
      <c r="Y2" s="24">
        <v>44869</v>
      </c>
      <c r="Z2" s="21" t="s">
        <v>514</v>
      </c>
      <c r="AA2" s="21" t="s">
        <v>496</v>
      </c>
      <c r="AB2" s="21">
        <v>8.9</v>
      </c>
      <c r="AC2" s="21" t="s">
        <v>498</v>
      </c>
      <c r="AD2" s="21">
        <v>61</v>
      </c>
    </row>
    <row r="3" spans="1:30" ht="15.75" customHeight="1" thickBot="1" x14ac:dyDescent="0.25">
      <c r="W3" s="21">
        <v>2</v>
      </c>
      <c r="X3" s="21">
        <v>3528</v>
      </c>
      <c r="Y3" s="24">
        <v>44665</v>
      </c>
      <c r="Z3" s="21" t="s">
        <v>513</v>
      </c>
      <c r="AA3" s="21" t="s">
        <v>495</v>
      </c>
      <c r="AB3" s="21">
        <v>8.9</v>
      </c>
      <c r="AC3" s="21" t="s">
        <v>498</v>
      </c>
      <c r="AD3" s="21">
        <v>64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3516</v>
      </c>
      <c r="Y4" s="24">
        <v>44664</v>
      </c>
      <c r="Z4" s="21" t="s">
        <v>513</v>
      </c>
      <c r="AA4" s="21" t="s">
        <v>494</v>
      </c>
      <c r="AB4" s="21">
        <v>8.9</v>
      </c>
      <c r="AC4" s="21" t="s">
        <v>498</v>
      </c>
      <c r="AD4" s="21">
        <v>65</v>
      </c>
    </row>
    <row r="5" spans="1:30" ht="15.75" customHeight="1" thickBot="1" x14ac:dyDescent="0.25">
      <c r="A5" s="21">
        <v>0</v>
      </c>
      <c r="B5" s="22">
        <v>5.1574307304785892E-3</v>
      </c>
      <c r="C5" s="22">
        <v>2.9002518891687659E-3</v>
      </c>
      <c r="D5" s="41">
        <v>8.0999999999999996E-3</v>
      </c>
      <c r="F5" s="21" t="s">
        <v>471</v>
      </c>
      <c r="G5" s="23">
        <v>38122</v>
      </c>
      <c r="H5" s="21">
        <v>0.96</v>
      </c>
      <c r="J5" s="164" t="s">
        <v>472</v>
      </c>
      <c r="K5" s="165"/>
      <c r="L5" s="165"/>
      <c r="M5" s="165"/>
      <c r="N5" s="166"/>
      <c r="W5" s="21">
        <v>4</v>
      </c>
      <c r="X5" s="21">
        <v>3513</v>
      </c>
      <c r="Y5" s="24">
        <v>44862</v>
      </c>
      <c r="Z5" s="21" t="s">
        <v>514</v>
      </c>
      <c r="AA5" s="21" t="s">
        <v>496</v>
      </c>
      <c r="AB5" s="21">
        <v>8.8000000000000007</v>
      </c>
      <c r="AC5" s="21" t="s">
        <v>498</v>
      </c>
      <c r="AD5" s="21">
        <v>61</v>
      </c>
    </row>
    <row r="6" spans="1:30" ht="15.75" customHeight="1" thickBot="1" x14ac:dyDescent="0.25">
      <c r="A6" s="21">
        <v>1</v>
      </c>
      <c r="B6" s="22">
        <v>3.143576826196474E-3</v>
      </c>
      <c r="C6" s="22">
        <v>2.0861460957178842E-3</v>
      </c>
      <c r="D6" s="22">
        <v>5.1999999999999998E-3</v>
      </c>
      <c r="F6" s="21" t="s">
        <v>473</v>
      </c>
      <c r="G6" s="23">
        <v>40743</v>
      </c>
      <c r="H6" s="21">
        <v>1.03</v>
      </c>
      <c r="J6" s="113" t="s">
        <v>474</v>
      </c>
      <c r="K6" s="114">
        <f>LARGE((K8,K9),1)</f>
        <v>0.81409256370254812</v>
      </c>
      <c r="L6" s="45"/>
      <c r="M6" s="45"/>
      <c r="N6" s="114" t="s">
        <v>499</v>
      </c>
      <c r="W6" s="21">
        <v>5</v>
      </c>
      <c r="X6" s="21">
        <v>3504</v>
      </c>
      <c r="Y6" s="24">
        <v>44869</v>
      </c>
      <c r="Z6" s="21" t="s">
        <v>513</v>
      </c>
      <c r="AA6" s="21" t="s">
        <v>496</v>
      </c>
      <c r="AB6" s="21">
        <v>8.8000000000000007</v>
      </c>
      <c r="AC6" s="21" t="s">
        <v>498</v>
      </c>
      <c r="AD6" s="21">
        <v>62</v>
      </c>
    </row>
    <row r="7" spans="1:30" ht="15.75" customHeight="1" thickBot="1" x14ac:dyDescent="0.25">
      <c r="A7" s="21">
        <v>2</v>
      </c>
      <c r="B7" s="22">
        <v>2.5541561712846346E-3</v>
      </c>
      <c r="C7" s="22">
        <v>2.0861460957178842E-3</v>
      </c>
      <c r="D7" s="22">
        <v>4.5999999999999999E-3</v>
      </c>
      <c r="F7" s="21" t="s">
        <v>475</v>
      </c>
      <c r="G7" s="23">
        <v>41261</v>
      </c>
      <c r="H7" s="21">
        <v>1.04</v>
      </c>
      <c r="J7" s="12" t="s">
        <v>476</v>
      </c>
      <c r="K7" s="114">
        <f>LARGE((K10,K11),1)</f>
        <v>0.60316000668784486</v>
      </c>
      <c r="L7" s="45"/>
      <c r="M7" s="45"/>
      <c r="N7" s="114" t="s">
        <v>498</v>
      </c>
      <c r="W7" s="21">
        <v>6</v>
      </c>
      <c r="X7" s="21">
        <v>3503</v>
      </c>
      <c r="Y7" s="24">
        <v>44652</v>
      </c>
      <c r="Z7" s="21" t="s">
        <v>513</v>
      </c>
      <c r="AA7" s="21" t="s">
        <v>496</v>
      </c>
      <c r="AB7" s="21">
        <v>8.8000000000000007</v>
      </c>
      <c r="AC7" s="21" t="s">
        <v>498</v>
      </c>
      <c r="AD7" s="21">
        <v>64</v>
      </c>
    </row>
    <row r="8" spans="1:30" ht="15.75" customHeight="1" thickBot="1" x14ac:dyDescent="0.3">
      <c r="A8" s="21">
        <v>3</v>
      </c>
      <c r="B8" s="22">
        <v>1.7191435768261964E-3</v>
      </c>
      <c r="C8" s="22">
        <v>3.2564231738035263E-3</v>
      </c>
      <c r="D8" s="22">
        <v>5.0000000000000001E-3</v>
      </c>
      <c r="F8" s="21" t="s">
        <v>477</v>
      </c>
      <c r="G8" s="23">
        <v>40875</v>
      </c>
      <c r="H8" s="21">
        <v>1.03</v>
      </c>
      <c r="K8" s="16">
        <f>LARGE(B11:C11,1)/(B11+C11)</f>
        <v>0.81409256370254812</v>
      </c>
      <c r="W8" s="21">
        <v>7</v>
      </c>
      <c r="X8" s="21">
        <v>3493</v>
      </c>
      <c r="Y8" s="24">
        <v>44806</v>
      </c>
      <c r="Z8" s="21" t="s">
        <v>514</v>
      </c>
      <c r="AA8" s="21" t="s">
        <v>496</v>
      </c>
      <c r="AB8" s="21">
        <v>8.8000000000000007</v>
      </c>
      <c r="AC8" s="21" t="s">
        <v>498</v>
      </c>
      <c r="AD8" s="21">
        <v>59</v>
      </c>
    </row>
    <row r="9" spans="1:30" ht="15.75" customHeight="1" thickBot="1" x14ac:dyDescent="0.3">
      <c r="A9" s="21">
        <v>4</v>
      </c>
      <c r="B9" s="22">
        <v>2.0629722921914357E-3</v>
      </c>
      <c r="C9" s="22">
        <v>7.0216624685138533E-3</v>
      </c>
      <c r="D9" s="22">
        <v>9.1000000000000004E-3</v>
      </c>
      <c r="F9" s="21" t="s">
        <v>478</v>
      </c>
      <c r="G9" s="23">
        <v>40374</v>
      </c>
      <c r="H9" s="21">
        <v>1.02</v>
      </c>
      <c r="K9" s="16">
        <f>LARGE(B12:C12,1)/(B12+C12)</f>
        <v>0.71971608758960048</v>
      </c>
      <c r="W9" s="21">
        <v>8</v>
      </c>
      <c r="X9" s="21">
        <v>3492</v>
      </c>
      <c r="Y9" s="24">
        <v>44904</v>
      </c>
      <c r="Z9" s="21" t="s">
        <v>513</v>
      </c>
      <c r="AA9" s="21" t="s">
        <v>496</v>
      </c>
      <c r="AB9" s="21">
        <v>8.8000000000000007</v>
      </c>
      <c r="AC9" s="21" t="s">
        <v>498</v>
      </c>
      <c r="AD9" s="21">
        <v>61</v>
      </c>
    </row>
    <row r="10" spans="1:30" ht="15.75" customHeight="1" thickBot="1" x14ac:dyDescent="0.3">
      <c r="A10" s="21">
        <v>5</v>
      </c>
      <c r="B10" s="22">
        <v>4.0768261964735514E-3</v>
      </c>
      <c r="C10" s="22">
        <v>2.0505289672544082E-2</v>
      </c>
      <c r="D10" s="22">
        <v>2.4500000000000001E-2</v>
      </c>
      <c r="F10" s="21" t="s">
        <v>479</v>
      </c>
      <c r="G10" s="23">
        <v>38371</v>
      </c>
      <c r="H10" s="21">
        <v>0.97</v>
      </c>
      <c r="K10" s="16">
        <f>LARGE(B20:C20,1)/(B20+C20)</f>
        <v>0.58279319499859095</v>
      </c>
      <c r="W10" s="21">
        <v>9</v>
      </c>
      <c r="X10" s="21">
        <v>3487</v>
      </c>
      <c r="Y10" s="24">
        <v>44883</v>
      </c>
      <c r="Z10" s="21" t="s">
        <v>514</v>
      </c>
      <c r="AA10" s="21" t="s">
        <v>496</v>
      </c>
      <c r="AB10" s="21">
        <v>8.8000000000000007</v>
      </c>
      <c r="AC10" s="21" t="s">
        <v>498</v>
      </c>
      <c r="AD10" s="21">
        <v>60</v>
      </c>
    </row>
    <row r="11" spans="1:30" ht="15.75" customHeight="1" thickBot="1" x14ac:dyDescent="0.3">
      <c r="A11" s="21">
        <v>6</v>
      </c>
      <c r="B11" s="22">
        <v>9.72544080604534E-3</v>
      </c>
      <c r="C11" s="22">
        <v>4.2587909319899246E-2</v>
      </c>
      <c r="D11" s="22">
        <v>5.2200000000000003E-2</v>
      </c>
      <c r="F11" s="21" t="s">
        <v>480</v>
      </c>
      <c r="G11" s="23">
        <v>37826</v>
      </c>
      <c r="H11" s="21">
        <v>0.95</v>
      </c>
      <c r="K11" s="16">
        <f>LARGE(B21:C21,1)/(B21+C21)</f>
        <v>0.60316000668784486</v>
      </c>
      <c r="W11" s="21">
        <v>10</v>
      </c>
      <c r="X11" s="21">
        <v>3480</v>
      </c>
      <c r="Y11" s="24">
        <v>44873</v>
      </c>
      <c r="Z11" s="21" t="s">
        <v>513</v>
      </c>
      <c r="AA11" s="21" t="s">
        <v>493</v>
      </c>
      <c r="AB11" s="21">
        <v>8.8000000000000007</v>
      </c>
      <c r="AC11" s="21" t="s">
        <v>498</v>
      </c>
      <c r="AD11" s="21">
        <v>64</v>
      </c>
    </row>
    <row r="12" spans="1:30" ht="15.75" customHeight="1" thickBot="1" x14ac:dyDescent="0.25">
      <c r="A12" s="21">
        <v>7</v>
      </c>
      <c r="B12" s="22">
        <v>1.5079345088161208E-2</v>
      </c>
      <c r="C12" s="22">
        <v>3.8720906801007558E-2</v>
      </c>
      <c r="D12" s="22">
        <v>5.3800000000000001E-2</v>
      </c>
      <c r="F12" s="21" t="s">
        <v>481</v>
      </c>
      <c r="G12" s="23">
        <v>40484</v>
      </c>
      <c r="H12" s="21">
        <v>1.02</v>
      </c>
      <c r="W12" s="21">
        <v>20</v>
      </c>
      <c r="X12" s="21">
        <v>3447</v>
      </c>
      <c r="Y12" s="24">
        <v>44606</v>
      </c>
      <c r="Z12" s="21" t="s">
        <v>513</v>
      </c>
      <c r="AA12" s="21" t="s">
        <v>492</v>
      </c>
      <c r="AB12" s="21">
        <v>8.6999999999999993</v>
      </c>
      <c r="AC12" s="21" t="s">
        <v>498</v>
      </c>
      <c r="AD12" s="21">
        <v>64</v>
      </c>
    </row>
    <row r="13" spans="1:30" ht="15.75" customHeight="1" thickBot="1" x14ac:dyDescent="0.25">
      <c r="A13" s="21">
        <v>8</v>
      </c>
      <c r="B13" s="22">
        <v>1.886146095717884E-2</v>
      </c>
      <c r="C13" s="22">
        <v>3.4090680100755673E-2</v>
      </c>
      <c r="D13" s="22">
        <v>5.2900000000000003E-2</v>
      </c>
      <c r="F13" s="21" t="s">
        <v>482</v>
      </c>
      <c r="G13" s="23">
        <v>37635</v>
      </c>
      <c r="H13" s="21">
        <v>0.95</v>
      </c>
      <c r="W13" s="21">
        <v>25</v>
      </c>
      <c r="X13" s="21">
        <v>3429</v>
      </c>
      <c r="Y13" s="24">
        <v>44792</v>
      </c>
      <c r="Z13" s="21" t="s">
        <v>513</v>
      </c>
      <c r="AA13" s="21" t="s">
        <v>496</v>
      </c>
      <c r="AB13" s="21">
        <v>8.6</v>
      </c>
      <c r="AC13" s="21" t="s">
        <v>498</v>
      </c>
      <c r="AD13" s="21">
        <v>61</v>
      </c>
    </row>
    <row r="14" spans="1:30" ht="15.75" customHeight="1" thickBot="1" x14ac:dyDescent="0.25">
      <c r="A14" s="21">
        <v>9</v>
      </c>
      <c r="B14" s="22">
        <v>2.0335012594458437E-2</v>
      </c>
      <c r="C14" s="22">
        <v>3.3022166246851385E-2</v>
      </c>
      <c r="D14" s="22">
        <v>5.33E-2</v>
      </c>
      <c r="F14" s="21" t="s">
        <v>483</v>
      </c>
      <c r="G14" s="23">
        <v>40589</v>
      </c>
      <c r="H14" s="21">
        <v>1.02</v>
      </c>
      <c r="W14" s="21">
        <v>30</v>
      </c>
      <c r="X14" s="21">
        <v>3414</v>
      </c>
      <c r="Y14" s="24">
        <v>44854</v>
      </c>
      <c r="Z14" s="21" t="s">
        <v>513</v>
      </c>
      <c r="AA14" s="21" t="s">
        <v>495</v>
      </c>
      <c r="AB14" s="21">
        <v>8.6</v>
      </c>
      <c r="AC14" s="21" t="s">
        <v>498</v>
      </c>
      <c r="AD14" s="21">
        <v>63</v>
      </c>
    </row>
    <row r="15" spans="1:30" ht="15.75" customHeight="1" thickBot="1" x14ac:dyDescent="0.25">
      <c r="A15" s="21">
        <v>10</v>
      </c>
      <c r="B15" s="22">
        <v>2.2692695214105794E-2</v>
      </c>
      <c r="C15" s="22">
        <v>3.2055415617128463E-2</v>
      </c>
      <c r="D15" s="22">
        <v>5.4699999999999999E-2</v>
      </c>
      <c r="F15" s="21" t="s">
        <v>484</v>
      </c>
      <c r="G15" s="23">
        <v>40661</v>
      </c>
      <c r="H15" s="21">
        <v>1.02</v>
      </c>
      <c r="W15" s="21">
        <v>35</v>
      </c>
      <c r="X15" s="21">
        <v>3411</v>
      </c>
      <c r="Y15" s="24">
        <v>44601</v>
      </c>
      <c r="Z15" s="21" t="s">
        <v>513</v>
      </c>
      <c r="AA15" s="21" t="s">
        <v>494</v>
      </c>
      <c r="AB15" s="21">
        <v>8.6</v>
      </c>
      <c r="AC15" s="21" t="s">
        <v>498</v>
      </c>
      <c r="AD15" s="21">
        <v>65</v>
      </c>
    </row>
    <row r="16" spans="1:30" ht="15.75" customHeight="1" thickBot="1" x14ac:dyDescent="0.25">
      <c r="A16" s="21">
        <v>11</v>
      </c>
      <c r="B16" s="22">
        <v>2.5443324937027709E-2</v>
      </c>
      <c r="C16" s="22">
        <v>3.11904282115869E-2</v>
      </c>
      <c r="D16" s="22">
        <v>5.6599999999999998E-2</v>
      </c>
      <c r="F16" s="21" t="s">
        <v>485</v>
      </c>
      <c r="G16" s="23">
        <v>40417</v>
      </c>
      <c r="H16" s="21">
        <v>1.02</v>
      </c>
      <c r="W16" s="21">
        <v>40</v>
      </c>
      <c r="X16" s="21">
        <v>3397</v>
      </c>
      <c r="Y16" s="24">
        <v>44790</v>
      </c>
      <c r="Z16" s="21" t="s">
        <v>513</v>
      </c>
      <c r="AA16" s="21" t="s">
        <v>494</v>
      </c>
      <c r="AB16" s="21">
        <v>8.6</v>
      </c>
      <c r="AC16" s="21" t="s">
        <v>498</v>
      </c>
      <c r="AD16" s="21">
        <v>63</v>
      </c>
    </row>
    <row r="17" spans="1:30" ht="15.75" customHeight="1" thickBot="1" x14ac:dyDescent="0.25">
      <c r="A17" s="21">
        <v>12</v>
      </c>
      <c r="B17" s="22">
        <v>2.9667506297229217E-2</v>
      </c>
      <c r="C17" s="22">
        <v>3.0834256926952144E-2</v>
      </c>
      <c r="D17" s="22">
        <v>6.0499999999999998E-2</v>
      </c>
      <c r="W17" s="21">
        <v>45</v>
      </c>
      <c r="X17" s="21">
        <v>3390</v>
      </c>
      <c r="Y17" s="24">
        <v>44609</v>
      </c>
      <c r="Z17" s="21" t="s">
        <v>514</v>
      </c>
      <c r="AA17" s="21" t="s">
        <v>495</v>
      </c>
      <c r="AB17" s="21">
        <v>8.5</v>
      </c>
      <c r="AC17" s="21" t="s">
        <v>498</v>
      </c>
      <c r="AD17" s="21">
        <v>60</v>
      </c>
    </row>
    <row r="18" spans="1:30" ht="15.75" customHeight="1" thickBot="1" x14ac:dyDescent="0.25">
      <c r="A18" s="21">
        <v>13</v>
      </c>
      <c r="B18" s="22">
        <v>3.2172544080604534E-2</v>
      </c>
      <c r="C18" s="22">
        <v>2.981662468513854E-2</v>
      </c>
      <c r="D18" s="22">
        <v>6.2E-2</v>
      </c>
      <c r="W18" s="21">
        <v>50</v>
      </c>
      <c r="X18" s="21">
        <v>3380</v>
      </c>
      <c r="Y18" s="24">
        <v>44825</v>
      </c>
      <c r="Z18" s="21" t="s">
        <v>513</v>
      </c>
      <c r="AA18" s="21" t="s">
        <v>494</v>
      </c>
      <c r="AB18" s="21">
        <v>8.5</v>
      </c>
      <c r="AC18" s="21" t="s">
        <v>498</v>
      </c>
      <c r="AD18" s="21">
        <v>63</v>
      </c>
    </row>
    <row r="19" spans="1:30" ht="15.75" customHeight="1" thickBot="1" x14ac:dyDescent="0.25">
      <c r="A19" s="21">
        <v>14</v>
      </c>
      <c r="B19" s="22">
        <v>3.4775818639798492E-2</v>
      </c>
      <c r="C19" s="22">
        <v>2.9663979848866494E-2</v>
      </c>
      <c r="D19" s="22">
        <v>6.4399999999999999E-2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3360</v>
      </c>
      <c r="Y19" s="24">
        <v>44813</v>
      </c>
      <c r="Z19" s="21" t="s">
        <v>513</v>
      </c>
      <c r="AA19" s="21" t="s">
        <v>496</v>
      </c>
      <c r="AB19" s="21">
        <v>8.5</v>
      </c>
      <c r="AC19" s="21" t="s">
        <v>498</v>
      </c>
      <c r="AD19" s="21">
        <v>63</v>
      </c>
    </row>
    <row r="20" spans="1:30" ht="15.75" customHeight="1" thickBot="1" x14ac:dyDescent="0.25">
      <c r="A20" s="21">
        <v>15</v>
      </c>
      <c r="B20" s="22">
        <v>3.958942065491184E-2</v>
      </c>
      <c r="C20" s="22">
        <v>2.8341057934508817E-2</v>
      </c>
      <c r="D20" s="22">
        <v>6.8000000000000005E-2</v>
      </c>
      <c r="F20" s="21" t="s">
        <v>488</v>
      </c>
      <c r="G20" s="23">
        <v>30527</v>
      </c>
      <c r="H20" s="21">
        <v>0.77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3335</v>
      </c>
      <c r="Y20" s="24">
        <v>44623</v>
      </c>
      <c r="Z20" s="21" t="s">
        <v>513</v>
      </c>
      <c r="AA20" s="21" t="s">
        <v>495</v>
      </c>
      <c r="AB20" s="21">
        <v>8.4</v>
      </c>
      <c r="AC20" s="21" t="s">
        <v>498</v>
      </c>
      <c r="AD20" s="21">
        <v>64</v>
      </c>
    </row>
    <row r="21" spans="1:30" ht="15.75" customHeight="1" thickBot="1" x14ac:dyDescent="0.25">
      <c r="A21" s="21">
        <v>16</v>
      </c>
      <c r="B21" s="22">
        <v>4.3617128463476075E-2</v>
      </c>
      <c r="C21" s="22">
        <v>2.8697229219143576E-2</v>
      </c>
      <c r="D21" s="22">
        <v>7.2300000000000003E-2</v>
      </c>
      <c r="F21" s="21" t="s">
        <v>492</v>
      </c>
      <c r="G21" s="23">
        <v>40248</v>
      </c>
      <c r="H21" s="21">
        <v>1.01</v>
      </c>
      <c r="J21" s="12">
        <v>5</v>
      </c>
      <c r="K21" s="12">
        <f>X6</f>
        <v>3504</v>
      </c>
      <c r="L21" s="18"/>
      <c r="M21" s="12"/>
      <c r="N21" s="140">
        <f>K21/$F$2</f>
        <v>8.8261964735516368E-2</v>
      </c>
      <c r="W21" s="21">
        <v>125</v>
      </c>
      <c r="X21" s="21">
        <v>3316</v>
      </c>
      <c r="Y21" s="24">
        <v>44858</v>
      </c>
      <c r="Z21" s="21" t="s">
        <v>513</v>
      </c>
      <c r="AA21" s="21" t="s">
        <v>492</v>
      </c>
      <c r="AB21" s="21">
        <v>8.4</v>
      </c>
      <c r="AC21" s="21" t="s">
        <v>498</v>
      </c>
      <c r="AD21" s="21">
        <v>64</v>
      </c>
    </row>
    <row r="22" spans="1:30" ht="15.75" customHeight="1" thickBot="1" x14ac:dyDescent="0.25">
      <c r="A22" s="21">
        <v>17</v>
      </c>
      <c r="B22" s="22">
        <v>4.5630982367758186E-2</v>
      </c>
      <c r="C22" s="22">
        <v>2.7272544080604536E-2</v>
      </c>
      <c r="D22" s="22">
        <v>7.2900000000000006E-2</v>
      </c>
      <c r="F22" s="21" t="s">
        <v>493</v>
      </c>
      <c r="G22" s="23">
        <v>41791</v>
      </c>
      <c r="H22" s="21">
        <v>1.05</v>
      </c>
      <c r="J22" s="12">
        <v>10</v>
      </c>
      <c r="K22" s="12">
        <f>X11</f>
        <v>3480</v>
      </c>
      <c r="L22" s="18"/>
      <c r="M22" s="12"/>
      <c r="N22" s="140">
        <f t="shared" ref="N22:N28" si="0">K22/$F$2</f>
        <v>8.7657430730478589E-2</v>
      </c>
      <c r="W22" s="21">
        <v>150</v>
      </c>
      <c r="X22" s="21">
        <v>3295</v>
      </c>
      <c r="Y22" s="24">
        <v>44862</v>
      </c>
      <c r="Z22" s="21" t="s">
        <v>513</v>
      </c>
      <c r="AA22" s="21" t="s">
        <v>496</v>
      </c>
      <c r="AB22" s="21">
        <v>8.3000000000000007</v>
      </c>
      <c r="AC22" s="21" t="s">
        <v>498</v>
      </c>
      <c r="AD22" s="21">
        <v>64</v>
      </c>
    </row>
    <row r="23" spans="1:30" ht="15.75" customHeight="1" thickBot="1" x14ac:dyDescent="0.25">
      <c r="A23" s="21">
        <v>18</v>
      </c>
      <c r="B23" s="22">
        <v>3.8361460957178843E-2</v>
      </c>
      <c r="C23" s="22">
        <v>2.4779345088161209E-2</v>
      </c>
      <c r="D23" s="22">
        <v>6.3200000000000006E-2</v>
      </c>
      <c r="F23" s="21" t="s">
        <v>494</v>
      </c>
      <c r="G23" s="23">
        <v>41682</v>
      </c>
      <c r="H23" s="21">
        <v>1.05</v>
      </c>
      <c r="J23" s="12">
        <v>20</v>
      </c>
      <c r="K23" s="12">
        <f>X12</f>
        <v>3447</v>
      </c>
      <c r="L23" s="18"/>
      <c r="M23" s="12"/>
      <c r="N23" s="140">
        <f t="shared" si="0"/>
        <v>8.6826196473551637E-2</v>
      </c>
      <c r="W23" s="21">
        <v>175</v>
      </c>
      <c r="X23" s="21">
        <v>3280</v>
      </c>
      <c r="Y23" s="24">
        <v>44867</v>
      </c>
      <c r="Z23" s="21" t="s">
        <v>513</v>
      </c>
      <c r="AA23" s="21" t="s">
        <v>494</v>
      </c>
      <c r="AB23" s="21">
        <v>8.3000000000000007</v>
      </c>
      <c r="AC23" s="21" t="s">
        <v>498</v>
      </c>
      <c r="AD23" s="21">
        <v>65</v>
      </c>
    </row>
    <row r="24" spans="1:30" ht="15.75" customHeight="1" thickBot="1" x14ac:dyDescent="0.25">
      <c r="A24" s="21">
        <v>19</v>
      </c>
      <c r="B24" s="22">
        <v>2.9913098236775817E-2</v>
      </c>
      <c r="C24" s="22">
        <v>1.9894710327455919E-2</v>
      </c>
      <c r="D24" s="22">
        <v>4.99E-2</v>
      </c>
      <c r="F24" s="21" t="s">
        <v>495</v>
      </c>
      <c r="G24" s="23">
        <v>41963</v>
      </c>
      <c r="H24" s="21">
        <v>1.06</v>
      </c>
      <c r="J24" s="12">
        <v>30</v>
      </c>
      <c r="K24" s="12">
        <f>X14</f>
        <v>3414</v>
      </c>
      <c r="L24" s="18"/>
      <c r="M24" s="12"/>
      <c r="N24" s="140">
        <f t="shared" si="0"/>
        <v>8.5994962216624685E-2</v>
      </c>
      <c r="W24" s="21">
        <v>200</v>
      </c>
      <c r="X24" s="21">
        <v>3262</v>
      </c>
      <c r="Y24" s="24">
        <v>44811</v>
      </c>
      <c r="Z24" s="21" t="s">
        <v>514</v>
      </c>
      <c r="AA24" s="21" t="s">
        <v>494</v>
      </c>
      <c r="AB24" s="21">
        <v>8.1999999999999993</v>
      </c>
      <c r="AC24" s="21" t="s">
        <v>498</v>
      </c>
      <c r="AD24" s="21">
        <v>63</v>
      </c>
    </row>
    <row r="25" spans="1:30" ht="15.75" customHeight="1" thickBot="1" x14ac:dyDescent="0.25">
      <c r="A25" s="21">
        <v>20</v>
      </c>
      <c r="B25" s="22">
        <v>2.4264483627204028E-2</v>
      </c>
      <c r="C25" s="22">
        <v>1.531536523929471E-2</v>
      </c>
      <c r="D25" s="22">
        <v>3.9600000000000003E-2</v>
      </c>
      <c r="F25" s="21" t="s">
        <v>496</v>
      </c>
      <c r="G25" s="23">
        <v>44682</v>
      </c>
      <c r="H25" s="21">
        <v>1.1200000000000001</v>
      </c>
      <c r="J25" s="12">
        <v>50</v>
      </c>
      <c r="K25" s="12">
        <f>X18</f>
        <v>3380</v>
      </c>
      <c r="L25" s="18"/>
      <c r="M25" s="12"/>
      <c r="N25" s="140">
        <f t="shared" si="0"/>
        <v>8.5138539042821162E-2</v>
      </c>
    </row>
    <row r="26" spans="1:30" ht="15.75" customHeight="1" thickBot="1" x14ac:dyDescent="0.25">
      <c r="A26" s="21">
        <v>21</v>
      </c>
      <c r="B26" s="22">
        <v>1.910705289672544E-2</v>
      </c>
      <c r="C26" s="22">
        <v>1.1550125944584383E-2</v>
      </c>
      <c r="D26" s="22">
        <v>3.0700000000000002E-2</v>
      </c>
      <c r="F26" s="21" t="s">
        <v>497</v>
      </c>
      <c r="G26" s="23">
        <v>36950</v>
      </c>
      <c r="H26" s="21">
        <v>0.93</v>
      </c>
      <c r="J26" s="12">
        <v>100</v>
      </c>
      <c r="K26" s="12">
        <f>X20</f>
        <v>3335</v>
      </c>
      <c r="L26" s="18"/>
      <c r="M26" s="12"/>
      <c r="N26" s="140">
        <f t="shared" si="0"/>
        <v>8.4005037783375314E-2</v>
      </c>
    </row>
    <row r="27" spans="1:30" ht="15.75" customHeight="1" thickBot="1" x14ac:dyDescent="0.25">
      <c r="A27" s="21">
        <v>22</v>
      </c>
      <c r="B27" s="22">
        <v>1.3949622166246853E-2</v>
      </c>
      <c r="C27" s="22">
        <v>8.2428211586901765E-3</v>
      </c>
      <c r="D27" s="22">
        <v>2.2200000000000001E-2</v>
      </c>
      <c r="J27" s="12">
        <v>150</v>
      </c>
      <c r="K27" s="12">
        <f>X22</f>
        <v>3295</v>
      </c>
      <c r="L27" s="18"/>
      <c r="M27" s="12"/>
      <c r="N27" s="140">
        <f t="shared" si="0"/>
        <v>8.2997481108312343E-2</v>
      </c>
    </row>
    <row r="28" spans="1:30" ht="15.75" customHeight="1" thickBot="1" x14ac:dyDescent="0.25">
      <c r="A28" s="21">
        <v>23</v>
      </c>
      <c r="B28" s="22">
        <v>9.3324937027707815E-3</v>
      </c>
      <c r="C28" s="22">
        <v>4.8846347607052892E-3</v>
      </c>
      <c r="D28" s="22">
        <v>1.43E-2</v>
      </c>
      <c r="J28" s="12">
        <v>200</v>
      </c>
      <c r="K28" s="12">
        <f>X24</f>
        <v>3262</v>
      </c>
      <c r="L28" s="18"/>
      <c r="M28" s="12"/>
      <c r="N28" s="140">
        <f t="shared" si="0"/>
        <v>8.2166246851385391E-2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18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8.625" hidden="1" customWidth="1"/>
  </cols>
  <sheetData>
    <row r="1" spans="1:30" ht="24" thickBot="1" x14ac:dyDescent="0.25">
      <c r="A1" s="151" t="s">
        <v>504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37300</v>
      </c>
      <c r="H2" s="7" t="s">
        <v>462</v>
      </c>
      <c r="W2" s="21">
        <v>1</v>
      </c>
      <c r="X2" s="21">
        <v>3904</v>
      </c>
      <c r="Y2" s="24">
        <v>44601</v>
      </c>
      <c r="Z2" s="21" t="s">
        <v>513</v>
      </c>
      <c r="AA2" s="21" t="s">
        <v>494</v>
      </c>
      <c r="AB2" s="21">
        <v>10.5</v>
      </c>
      <c r="AC2" s="21" t="s">
        <v>464</v>
      </c>
      <c r="AD2" s="21">
        <v>61</v>
      </c>
    </row>
    <row r="3" spans="1:30" ht="15.75" customHeight="1" thickBot="1" x14ac:dyDescent="0.25">
      <c r="W3" s="21">
        <v>2</v>
      </c>
      <c r="X3" s="21">
        <v>3837</v>
      </c>
      <c r="Y3" s="24">
        <v>44600</v>
      </c>
      <c r="Z3" s="21" t="s">
        <v>515</v>
      </c>
      <c r="AA3" s="21" t="s">
        <v>493</v>
      </c>
      <c r="AB3" s="21">
        <v>10.3</v>
      </c>
      <c r="AC3" s="21" t="s">
        <v>464</v>
      </c>
      <c r="AD3" s="21">
        <v>59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3831</v>
      </c>
      <c r="Y4" s="24">
        <v>44589</v>
      </c>
      <c r="Z4" s="21" t="s">
        <v>513</v>
      </c>
      <c r="AA4" s="21" t="s">
        <v>496</v>
      </c>
      <c r="AB4" s="21">
        <v>10.3</v>
      </c>
      <c r="AC4" s="21" t="s">
        <v>464</v>
      </c>
      <c r="AD4" s="21">
        <v>61</v>
      </c>
    </row>
    <row r="5" spans="1:30" ht="15.75" customHeight="1" thickBot="1" x14ac:dyDescent="0.25">
      <c r="A5" s="21">
        <v>0</v>
      </c>
      <c r="B5" s="22">
        <v>2.6525469168900808E-3</v>
      </c>
      <c r="C5" s="22">
        <v>1.6316353887399465E-3</v>
      </c>
      <c r="D5" s="41">
        <v>4.3E-3</v>
      </c>
      <c r="F5" s="21" t="s">
        <v>471</v>
      </c>
      <c r="G5" s="23">
        <v>43288</v>
      </c>
      <c r="H5" s="21">
        <v>1.1399999999999999</v>
      </c>
      <c r="J5" s="164" t="s">
        <v>472</v>
      </c>
      <c r="K5" s="165"/>
      <c r="L5" s="165"/>
      <c r="M5" s="165"/>
      <c r="N5" s="166"/>
      <c r="W5" s="21">
        <v>4</v>
      </c>
      <c r="X5" s="21">
        <v>3828</v>
      </c>
      <c r="Y5" s="24">
        <v>44589</v>
      </c>
      <c r="Z5" s="21" t="s">
        <v>514</v>
      </c>
      <c r="AA5" s="21" t="s">
        <v>496</v>
      </c>
      <c r="AB5" s="21">
        <v>10.3</v>
      </c>
      <c r="AC5" s="21" t="s">
        <v>464</v>
      </c>
      <c r="AD5" s="21">
        <v>57</v>
      </c>
    </row>
    <row r="6" spans="1:30" ht="15.75" customHeight="1" thickBot="1" x14ac:dyDescent="0.25">
      <c r="A6" s="21">
        <v>1</v>
      </c>
      <c r="B6" s="22">
        <v>1.6123324396782842E-3</v>
      </c>
      <c r="C6" s="22">
        <v>9.1179624664879349E-4</v>
      </c>
      <c r="D6" s="22">
        <v>2.5000000000000001E-3</v>
      </c>
      <c r="F6" s="21" t="s">
        <v>473</v>
      </c>
      <c r="G6" s="23">
        <v>44997</v>
      </c>
      <c r="H6" s="21">
        <v>1.18</v>
      </c>
      <c r="J6" s="113" t="s">
        <v>474</v>
      </c>
      <c r="K6" s="114">
        <f>LARGE((K8,K9),1)</f>
        <v>0.71781533146799459</v>
      </c>
      <c r="L6" s="45"/>
      <c r="M6" s="45"/>
      <c r="N6" s="114" t="s">
        <v>465</v>
      </c>
      <c r="W6" s="21">
        <v>5</v>
      </c>
      <c r="X6" s="21">
        <v>3827</v>
      </c>
      <c r="Y6" s="24">
        <v>44860</v>
      </c>
      <c r="Z6" s="21" t="s">
        <v>513</v>
      </c>
      <c r="AA6" s="21" t="s">
        <v>494</v>
      </c>
      <c r="AB6" s="21">
        <v>10.3</v>
      </c>
      <c r="AC6" s="21" t="s">
        <v>464</v>
      </c>
      <c r="AD6" s="21">
        <v>59</v>
      </c>
    </row>
    <row r="7" spans="1:30" ht="15.75" customHeight="1" thickBot="1" x14ac:dyDescent="0.25">
      <c r="A7" s="21">
        <v>2</v>
      </c>
      <c r="B7" s="22">
        <v>1.1962466487935655E-3</v>
      </c>
      <c r="C7" s="22">
        <v>7.1983914209115287E-4</v>
      </c>
      <c r="D7" s="22">
        <v>1.9E-3</v>
      </c>
      <c r="F7" s="21" t="s">
        <v>475</v>
      </c>
      <c r="G7" s="23">
        <v>44135</v>
      </c>
      <c r="H7" s="21">
        <v>1.1599999999999999</v>
      </c>
      <c r="J7" s="12" t="s">
        <v>476</v>
      </c>
      <c r="K7" s="114">
        <f>LARGE((K10,K11),1)</f>
        <v>0.60264595718360192</v>
      </c>
      <c r="L7" s="45"/>
      <c r="M7" s="45"/>
      <c r="N7" s="114" t="s">
        <v>464</v>
      </c>
      <c r="W7" s="21">
        <v>6</v>
      </c>
      <c r="X7" s="21">
        <v>3817</v>
      </c>
      <c r="Y7" s="24">
        <v>44574</v>
      </c>
      <c r="Z7" s="21" t="s">
        <v>514</v>
      </c>
      <c r="AA7" s="21" t="s">
        <v>495</v>
      </c>
      <c r="AB7" s="21">
        <v>10.199999999999999</v>
      </c>
      <c r="AC7" s="21" t="s">
        <v>464</v>
      </c>
      <c r="AD7" s="21">
        <v>61</v>
      </c>
    </row>
    <row r="8" spans="1:30" ht="15.75" customHeight="1" thickBot="1" x14ac:dyDescent="0.3">
      <c r="A8" s="21">
        <v>3</v>
      </c>
      <c r="B8" s="22">
        <v>7.2815013404825741E-4</v>
      </c>
      <c r="C8" s="22">
        <v>7.1983914209115287E-4</v>
      </c>
      <c r="D8" s="22">
        <v>1.4E-3</v>
      </c>
      <c r="F8" s="21" t="s">
        <v>477</v>
      </c>
      <c r="G8" s="23">
        <v>41259</v>
      </c>
      <c r="H8" s="21">
        <v>1.08</v>
      </c>
      <c r="K8" s="16">
        <f>LARGE(B11:C11,1)/(B11+C11)</f>
        <v>0.71781533146799459</v>
      </c>
      <c r="W8" s="21">
        <v>7</v>
      </c>
      <c r="X8" s="21">
        <v>3810</v>
      </c>
      <c r="Y8" s="24">
        <v>44679</v>
      </c>
      <c r="Z8" s="21" t="s">
        <v>513</v>
      </c>
      <c r="AA8" s="21" t="s">
        <v>495</v>
      </c>
      <c r="AB8" s="21">
        <v>10.199999999999999</v>
      </c>
      <c r="AC8" s="21" t="s">
        <v>464</v>
      </c>
      <c r="AD8" s="21">
        <v>62</v>
      </c>
    </row>
    <row r="9" spans="1:30" ht="15.75" customHeight="1" thickBot="1" x14ac:dyDescent="0.3">
      <c r="A9" s="21">
        <v>4</v>
      </c>
      <c r="B9" s="22">
        <v>1.0402144772117964E-3</v>
      </c>
      <c r="C9" s="22">
        <v>1.6316353887399465E-3</v>
      </c>
      <c r="D9" s="22">
        <v>2.7000000000000001E-3</v>
      </c>
      <c r="F9" s="21" t="s">
        <v>478</v>
      </c>
      <c r="G9" s="23">
        <v>35100</v>
      </c>
      <c r="H9" s="21">
        <v>0.92</v>
      </c>
      <c r="K9" s="16">
        <f>LARGE(B12:C12,1)/(B12+C12)</f>
        <v>0.6712737703176459</v>
      </c>
      <c r="W9" s="21">
        <v>8</v>
      </c>
      <c r="X9" s="21">
        <v>3809</v>
      </c>
      <c r="Y9" s="24">
        <v>44600</v>
      </c>
      <c r="Z9" s="21" t="s">
        <v>517</v>
      </c>
      <c r="AA9" s="21" t="s">
        <v>493</v>
      </c>
      <c r="AB9" s="21">
        <v>10.199999999999999</v>
      </c>
      <c r="AC9" s="21" t="s">
        <v>464</v>
      </c>
      <c r="AD9" s="21">
        <v>54</v>
      </c>
    </row>
    <row r="10" spans="1:30" ht="15.75" customHeight="1" thickBot="1" x14ac:dyDescent="0.3">
      <c r="A10" s="21">
        <v>5</v>
      </c>
      <c r="B10" s="22">
        <v>2.7045576407506702E-3</v>
      </c>
      <c r="C10" s="22">
        <v>5.8067024128686329E-3</v>
      </c>
      <c r="D10" s="22">
        <v>8.6E-3</v>
      </c>
      <c r="F10" s="21" t="s">
        <v>479</v>
      </c>
      <c r="G10" s="23">
        <v>33966</v>
      </c>
      <c r="H10" s="21">
        <v>0.89</v>
      </c>
      <c r="K10" s="16">
        <f>LARGE(B20:C20,1)/(B20+C20)</f>
        <v>0.58402873138269784</v>
      </c>
      <c r="W10" s="21">
        <v>9</v>
      </c>
      <c r="X10" s="21">
        <v>3806</v>
      </c>
      <c r="Y10" s="24">
        <v>44578</v>
      </c>
      <c r="Z10" s="21" t="s">
        <v>515</v>
      </c>
      <c r="AA10" s="21" t="s">
        <v>492</v>
      </c>
      <c r="AB10" s="21">
        <v>10.199999999999999</v>
      </c>
      <c r="AC10" s="21" t="s">
        <v>464</v>
      </c>
      <c r="AD10" s="21">
        <v>58</v>
      </c>
    </row>
    <row r="11" spans="1:30" ht="15.75" customHeight="1" thickBot="1" x14ac:dyDescent="0.3">
      <c r="A11" s="21">
        <v>6</v>
      </c>
      <c r="B11" s="22">
        <v>7.4895442359249331E-3</v>
      </c>
      <c r="C11" s="22">
        <v>1.9051742627345845E-2</v>
      </c>
      <c r="D11" s="22">
        <v>2.6499999999999999E-2</v>
      </c>
      <c r="F11" s="21" t="s">
        <v>480</v>
      </c>
      <c r="G11" s="23">
        <v>33148</v>
      </c>
      <c r="H11" s="21">
        <v>0.87</v>
      </c>
      <c r="K11" s="16">
        <f>LARGE(B21:C21,1)/(B21+C21)</f>
        <v>0.60264595718360192</v>
      </c>
      <c r="W11" s="21">
        <v>10</v>
      </c>
      <c r="X11" s="21">
        <v>3798</v>
      </c>
      <c r="Y11" s="24">
        <v>44902</v>
      </c>
      <c r="Z11" s="21" t="s">
        <v>521</v>
      </c>
      <c r="AA11" s="21" t="s">
        <v>494</v>
      </c>
      <c r="AB11" s="21">
        <v>10.199999999999999</v>
      </c>
      <c r="AC11" s="21" t="s">
        <v>464</v>
      </c>
      <c r="AD11" s="21">
        <v>59</v>
      </c>
    </row>
    <row r="12" spans="1:30" ht="15.75" customHeight="1" thickBot="1" x14ac:dyDescent="0.25">
      <c r="A12" s="21">
        <v>7</v>
      </c>
      <c r="B12" s="22">
        <v>1.6591420911528151E-2</v>
      </c>
      <c r="C12" s="22">
        <v>3.3880428954423593E-2</v>
      </c>
      <c r="D12" s="22">
        <v>5.04E-2</v>
      </c>
      <c r="F12" s="21" t="s">
        <v>481</v>
      </c>
      <c r="G12" s="23">
        <v>33271</v>
      </c>
      <c r="H12" s="21">
        <v>0.87</v>
      </c>
      <c r="W12" s="21">
        <v>20</v>
      </c>
      <c r="X12" s="21">
        <v>3759</v>
      </c>
      <c r="Y12" s="24">
        <v>44903</v>
      </c>
      <c r="Z12" s="21" t="s">
        <v>513</v>
      </c>
      <c r="AA12" s="21" t="s">
        <v>495</v>
      </c>
      <c r="AB12" s="21">
        <v>10.1</v>
      </c>
      <c r="AC12" s="21" t="s">
        <v>464</v>
      </c>
      <c r="AD12" s="21">
        <v>60</v>
      </c>
    </row>
    <row r="13" spans="1:30" ht="15.75" customHeight="1" thickBot="1" x14ac:dyDescent="0.25">
      <c r="A13" s="21">
        <v>8</v>
      </c>
      <c r="B13" s="22">
        <v>2.3300804289544237E-2</v>
      </c>
      <c r="C13" s="22">
        <v>3.8919302949061665E-2</v>
      </c>
      <c r="D13" s="22">
        <v>6.2199999999999998E-2</v>
      </c>
      <c r="F13" s="21" t="s">
        <v>482</v>
      </c>
      <c r="G13" s="23">
        <v>33424</v>
      </c>
      <c r="H13" s="21">
        <v>0.88</v>
      </c>
      <c r="W13" s="21">
        <v>25</v>
      </c>
      <c r="X13" s="21">
        <v>3741</v>
      </c>
      <c r="Y13" s="24">
        <v>44650</v>
      </c>
      <c r="Z13" s="21" t="s">
        <v>513</v>
      </c>
      <c r="AA13" s="21" t="s">
        <v>494</v>
      </c>
      <c r="AB13" s="21">
        <v>10</v>
      </c>
      <c r="AC13" s="21" t="s">
        <v>464</v>
      </c>
      <c r="AD13" s="21">
        <v>60</v>
      </c>
    </row>
    <row r="14" spans="1:30" ht="15.75" customHeight="1" thickBot="1" x14ac:dyDescent="0.25">
      <c r="A14" s="21">
        <v>9</v>
      </c>
      <c r="B14" s="22">
        <v>2.6785522788203751E-2</v>
      </c>
      <c r="C14" s="22">
        <v>3.5320107238605902E-2</v>
      </c>
      <c r="D14" s="22">
        <v>6.2100000000000002E-2</v>
      </c>
      <c r="F14" s="21" t="s">
        <v>483</v>
      </c>
      <c r="G14" s="23">
        <v>37519</v>
      </c>
      <c r="H14" s="21">
        <v>0.98</v>
      </c>
      <c r="W14" s="21">
        <v>30</v>
      </c>
      <c r="X14" s="21">
        <v>3729</v>
      </c>
      <c r="Y14" s="24">
        <v>44867</v>
      </c>
      <c r="Z14" s="21" t="s">
        <v>513</v>
      </c>
      <c r="AA14" s="21" t="s">
        <v>494</v>
      </c>
      <c r="AB14" s="21">
        <v>10</v>
      </c>
      <c r="AC14" s="21" t="s">
        <v>464</v>
      </c>
      <c r="AD14" s="21">
        <v>59</v>
      </c>
    </row>
    <row r="15" spans="1:30" ht="15.75" customHeight="1" thickBot="1" x14ac:dyDescent="0.25">
      <c r="A15" s="21">
        <v>10</v>
      </c>
      <c r="B15" s="22">
        <v>3.1154423592493295E-2</v>
      </c>
      <c r="C15" s="22">
        <v>3.3880428954423593E-2</v>
      </c>
      <c r="D15" s="22">
        <v>6.5000000000000002E-2</v>
      </c>
      <c r="F15" s="21" t="s">
        <v>484</v>
      </c>
      <c r="G15" s="23">
        <v>38074</v>
      </c>
      <c r="H15" s="21">
        <v>1</v>
      </c>
      <c r="W15" s="21">
        <v>35</v>
      </c>
      <c r="X15" s="21">
        <v>3717</v>
      </c>
      <c r="Y15" s="24">
        <v>44602</v>
      </c>
      <c r="Z15" s="21" t="s">
        <v>514</v>
      </c>
      <c r="AA15" s="21" t="s">
        <v>495</v>
      </c>
      <c r="AB15" s="21">
        <v>10</v>
      </c>
      <c r="AC15" s="21" t="s">
        <v>464</v>
      </c>
      <c r="AD15" s="21">
        <v>60</v>
      </c>
    </row>
    <row r="16" spans="1:30" ht="15.75" customHeight="1" thickBot="1" x14ac:dyDescent="0.25">
      <c r="A16" s="21">
        <v>11</v>
      </c>
      <c r="B16" s="22">
        <v>3.6147453083109925E-2</v>
      </c>
      <c r="C16" s="22">
        <v>3.5032171581769432E-2</v>
      </c>
      <c r="D16" s="22">
        <v>7.1199999999999999E-2</v>
      </c>
      <c r="F16" s="21" t="s">
        <v>485</v>
      </c>
      <c r="G16" s="23">
        <v>38595</v>
      </c>
      <c r="H16" s="21">
        <v>1.01</v>
      </c>
      <c r="W16" s="21">
        <v>40</v>
      </c>
      <c r="X16" s="21">
        <v>3710</v>
      </c>
      <c r="Y16" s="24">
        <v>44574</v>
      </c>
      <c r="Z16" s="21" t="s">
        <v>513</v>
      </c>
      <c r="AA16" s="21" t="s">
        <v>495</v>
      </c>
      <c r="AB16" s="21">
        <v>9.9</v>
      </c>
      <c r="AC16" s="21" t="s">
        <v>464</v>
      </c>
      <c r="AD16" s="21">
        <v>61</v>
      </c>
    </row>
    <row r="17" spans="1:30" ht="15.75" customHeight="1" thickBot="1" x14ac:dyDescent="0.25">
      <c r="A17" s="21">
        <v>12</v>
      </c>
      <c r="B17" s="22">
        <v>3.9528150134048257E-2</v>
      </c>
      <c r="C17" s="22">
        <v>3.6135924932975877E-2</v>
      </c>
      <c r="D17" s="22">
        <v>7.5700000000000003E-2</v>
      </c>
      <c r="W17" s="21">
        <v>45</v>
      </c>
      <c r="X17" s="21">
        <v>3701</v>
      </c>
      <c r="Y17" s="24">
        <v>44587</v>
      </c>
      <c r="Z17" s="21" t="s">
        <v>514</v>
      </c>
      <c r="AA17" s="21" t="s">
        <v>494</v>
      </c>
      <c r="AB17" s="21">
        <v>9.9</v>
      </c>
      <c r="AC17" s="21" t="s">
        <v>464</v>
      </c>
      <c r="AD17" s="21">
        <v>61</v>
      </c>
    </row>
    <row r="18" spans="1:30" ht="15.75" customHeight="1" thickBot="1" x14ac:dyDescent="0.25">
      <c r="A18" s="21">
        <v>13</v>
      </c>
      <c r="B18" s="22">
        <v>3.9944235924932972E-2</v>
      </c>
      <c r="C18" s="22">
        <v>3.5032171581769432E-2</v>
      </c>
      <c r="D18" s="22">
        <v>7.4999999999999997E-2</v>
      </c>
      <c r="W18" s="21">
        <v>50</v>
      </c>
      <c r="X18" s="21">
        <v>3688</v>
      </c>
      <c r="Y18" s="24">
        <v>44588</v>
      </c>
      <c r="Z18" s="21" t="s">
        <v>514</v>
      </c>
      <c r="AA18" s="21" t="s">
        <v>495</v>
      </c>
      <c r="AB18" s="21">
        <v>9.9</v>
      </c>
      <c r="AC18" s="21" t="s">
        <v>464</v>
      </c>
      <c r="AD18" s="21">
        <v>61</v>
      </c>
    </row>
    <row r="19" spans="1:30" ht="15.75" customHeight="1" thickBot="1" x14ac:dyDescent="0.25">
      <c r="A19" s="21">
        <v>14</v>
      </c>
      <c r="B19" s="22">
        <v>4.1036461126005355E-2</v>
      </c>
      <c r="C19" s="22">
        <v>3.3256568364611258E-2</v>
      </c>
      <c r="D19" s="22">
        <v>7.4300000000000005E-2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3667</v>
      </c>
      <c r="Y19" s="24">
        <v>44608</v>
      </c>
      <c r="Z19" s="21" t="s">
        <v>516</v>
      </c>
      <c r="AA19" s="21" t="s">
        <v>494</v>
      </c>
      <c r="AB19" s="21">
        <v>9.8000000000000007</v>
      </c>
      <c r="AC19" s="21" t="s">
        <v>464</v>
      </c>
      <c r="AD19" s="21">
        <v>54</v>
      </c>
    </row>
    <row r="20" spans="1:30" ht="15.75" customHeight="1" thickBot="1" x14ac:dyDescent="0.25">
      <c r="A20" s="21">
        <v>15</v>
      </c>
      <c r="B20" s="22">
        <v>4.4469168900804289E-2</v>
      </c>
      <c r="C20" s="22">
        <v>3.1672922252010724E-2</v>
      </c>
      <c r="D20" s="22">
        <v>7.6200000000000004E-2</v>
      </c>
      <c r="F20" s="21" t="s">
        <v>488</v>
      </c>
      <c r="G20" s="23">
        <v>25288</v>
      </c>
      <c r="H20" s="21">
        <v>0.66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3648</v>
      </c>
      <c r="Y20" s="24">
        <v>44610</v>
      </c>
      <c r="Z20" s="21" t="s">
        <v>515</v>
      </c>
      <c r="AA20" s="21" t="s">
        <v>496</v>
      </c>
      <c r="AB20" s="21">
        <v>9.8000000000000007</v>
      </c>
      <c r="AC20" s="21" t="s">
        <v>464</v>
      </c>
      <c r="AD20" s="21">
        <v>60</v>
      </c>
    </row>
    <row r="21" spans="1:30" ht="15.75" customHeight="1" thickBot="1" x14ac:dyDescent="0.25">
      <c r="A21" s="21">
        <v>16</v>
      </c>
      <c r="B21" s="22">
        <v>4.701769436997319E-2</v>
      </c>
      <c r="C21" s="22">
        <v>3.1001072386058984E-2</v>
      </c>
      <c r="D21" s="22">
        <v>7.8E-2</v>
      </c>
      <c r="F21" s="21" t="s">
        <v>492</v>
      </c>
      <c r="G21" s="23">
        <v>39222</v>
      </c>
      <c r="H21" s="21">
        <v>1.03</v>
      </c>
      <c r="J21" s="12">
        <v>5</v>
      </c>
      <c r="K21" s="12">
        <f>X6</f>
        <v>3827</v>
      </c>
      <c r="L21" s="18"/>
      <c r="M21" s="12"/>
      <c r="N21" s="140">
        <f>K21/$F$2</f>
        <v>0.10260053619302949</v>
      </c>
      <c r="W21" s="21">
        <v>125</v>
      </c>
      <c r="X21" s="21">
        <v>3623</v>
      </c>
      <c r="Y21" s="24">
        <v>44614</v>
      </c>
      <c r="Z21" s="21" t="s">
        <v>515</v>
      </c>
      <c r="AA21" s="21" t="s">
        <v>493</v>
      </c>
      <c r="AB21" s="21">
        <v>9.6999999999999993</v>
      </c>
      <c r="AC21" s="21" t="s">
        <v>464</v>
      </c>
      <c r="AD21" s="21">
        <v>60</v>
      </c>
    </row>
    <row r="22" spans="1:30" ht="15.75" customHeight="1" thickBot="1" x14ac:dyDescent="0.25">
      <c r="A22" s="21">
        <v>17</v>
      </c>
      <c r="B22" s="22">
        <v>4.6809651474530832E-2</v>
      </c>
      <c r="C22" s="22">
        <v>3.0761126005361933E-2</v>
      </c>
      <c r="D22" s="22">
        <v>7.7600000000000002E-2</v>
      </c>
      <c r="F22" s="21" t="s">
        <v>493</v>
      </c>
      <c r="G22" s="23">
        <v>40761</v>
      </c>
      <c r="H22" s="21">
        <v>1.07</v>
      </c>
      <c r="J22" s="12">
        <v>10</v>
      </c>
      <c r="K22" s="12">
        <f>X11</f>
        <v>3798</v>
      </c>
      <c r="L22" s="18"/>
      <c r="M22" s="12"/>
      <c r="N22" s="140">
        <f t="shared" ref="N22:N28" si="0">K22/$F$2</f>
        <v>0.1018230563002681</v>
      </c>
      <c r="W22" s="21">
        <v>150</v>
      </c>
      <c r="X22" s="21">
        <v>3602</v>
      </c>
      <c r="Y22" s="24">
        <v>44614</v>
      </c>
      <c r="Z22" s="21" t="s">
        <v>517</v>
      </c>
      <c r="AA22" s="21" t="s">
        <v>493</v>
      </c>
      <c r="AB22" s="21">
        <v>9.6999999999999993</v>
      </c>
      <c r="AC22" s="21" t="s">
        <v>464</v>
      </c>
      <c r="AD22" s="21">
        <v>56</v>
      </c>
    </row>
    <row r="23" spans="1:30" ht="15.75" customHeight="1" thickBot="1" x14ac:dyDescent="0.25">
      <c r="A23" s="21">
        <v>18</v>
      </c>
      <c r="B23" s="22">
        <v>3.5523324396782845E-2</v>
      </c>
      <c r="C23" s="22">
        <v>2.5146380697050941E-2</v>
      </c>
      <c r="D23" s="22">
        <v>6.0699999999999997E-2</v>
      </c>
      <c r="F23" s="21" t="s">
        <v>494</v>
      </c>
      <c r="G23" s="23">
        <v>41680</v>
      </c>
      <c r="H23" s="21">
        <v>1.0900000000000001</v>
      </c>
      <c r="J23" s="12">
        <v>20</v>
      </c>
      <c r="K23" s="12">
        <f>X12</f>
        <v>3759</v>
      </c>
      <c r="L23" s="18"/>
      <c r="M23" s="12"/>
      <c r="N23" s="140">
        <f t="shared" si="0"/>
        <v>0.1007774798927614</v>
      </c>
      <c r="W23" s="21">
        <v>175</v>
      </c>
      <c r="X23" s="21">
        <v>3586</v>
      </c>
      <c r="Y23" s="24">
        <v>44622</v>
      </c>
      <c r="Z23" s="21" t="s">
        <v>517</v>
      </c>
      <c r="AA23" s="21" t="s">
        <v>494</v>
      </c>
      <c r="AB23" s="21">
        <v>9.6</v>
      </c>
      <c r="AC23" s="21" t="s">
        <v>464</v>
      </c>
      <c r="AD23" s="21">
        <v>56</v>
      </c>
    </row>
    <row r="24" spans="1:30" ht="15.75" customHeight="1" thickBot="1" x14ac:dyDescent="0.25">
      <c r="A24" s="21">
        <v>19</v>
      </c>
      <c r="B24" s="22">
        <v>2.5277211796246646E-2</v>
      </c>
      <c r="C24" s="22">
        <v>1.7852010723860591E-2</v>
      </c>
      <c r="D24" s="22">
        <v>4.3099999999999999E-2</v>
      </c>
      <c r="F24" s="21" t="s">
        <v>495</v>
      </c>
      <c r="G24" s="23">
        <v>40593</v>
      </c>
      <c r="H24" s="21">
        <v>1.06</v>
      </c>
      <c r="J24" s="12">
        <v>30</v>
      </c>
      <c r="K24" s="12">
        <f>X14</f>
        <v>3729</v>
      </c>
      <c r="L24" s="18"/>
      <c r="M24" s="12"/>
      <c r="N24" s="140">
        <f t="shared" si="0"/>
        <v>9.9973190348525476E-2</v>
      </c>
      <c r="W24" s="21">
        <v>200</v>
      </c>
      <c r="X24" s="21">
        <v>3559</v>
      </c>
      <c r="Y24" s="24">
        <v>44880</v>
      </c>
      <c r="Z24" s="21" t="s">
        <v>513</v>
      </c>
      <c r="AA24" s="21" t="s">
        <v>493</v>
      </c>
      <c r="AB24" s="21">
        <v>9.5</v>
      </c>
      <c r="AC24" s="21" t="s">
        <v>464</v>
      </c>
      <c r="AD24" s="21">
        <v>60</v>
      </c>
    </row>
    <row r="25" spans="1:30" ht="15.75" customHeight="1" thickBot="1" x14ac:dyDescent="0.25">
      <c r="A25" s="21">
        <v>20</v>
      </c>
      <c r="B25" s="22">
        <v>1.8983914209115278E-2</v>
      </c>
      <c r="C25" s="22">
        <v>1.257319034852547E-2</v>
      </c>
      <c r="D25" s="22">
        <v>3.1600000000000003E-2</v>
      </c>
      <c r="F25" s="21" t="s">
        <v>496</v>
      </c>
      <c r="G25" s="23">
        <v>41830</v>
      </c>
      <c r="H25" s="21">
        <v>1.1000000000000001</v>
      </c>
      <c r="J25" s="12">
        <v>50</v>
      </c>
      <c r="K25" s="12">
        <f>X18</f>
        <v>3688</v>
      </c>
      <c r="L25" s="18"/>
      <c r="M25" s="12"/>
      <c r="N25" s="140">
        <f t="shared" si="0"/>
        <v>9.8873994638069701E-2</v>
      </c>
    </row>
    <row r="26" spans="1:30" ht="15.75" customHeight="1" thickBot="1" x14ac:dyDescent="0.25">
      <c r="A26" s="21">
        <v>21</v>
      </c>
      <c r="B26" s="22">
        <v>1.4302949061662198E-2</v>
      </c>
      <c r="C26" s="22">
        <v>9.4538873994638069E-3</v>
      </c>
      <c r="D26" s="22">
        <v>2.3800000000000002E-2</v>
      </c>
      <c r="F26" s="21" t="s">
        <v>497</v>
      </c>
      <c r="G26" s="23">
        <v>32465</v>
      </c>
      <c r="H26" s="21">
        <v>0.85</v>
      </c>
      <c r="J26" s="12">
        <v>100</v>
      </c>
      <c r="K26" s="12">
        <f>X20</f>
        <v>3648</v>
      </c>
      <c r="L26" s="18"/>
      <c r="M26" s="12"/>
      <c r="N26" s="140">
        <f t="shared" si="0"/>
        <v>9.780160857908847E-2</v>
      </c>
    </row>
    <row r="27" spans="1:30" ht="15.75" customHeight="1" thickBot="1" x14ac:dyDescent="0.25">
      <c r="A27" s="21">
        <v>22</v>
      </c>
      <c r="B27" s="22">
        <v>9.9340482573726536E-3</v>
      </c>
      <c r="C27" s="22">
        <v>6.1906166219839144E-3</v>
      </c>
      <c r="D27" s="22">
        <v>1.61E-2</v>
      </c>
      <c r="J27" s="12">
        <v>150</v>
      </c>
      <c r="K27" s="12">
        <f>X22</f>
        <v>3602</v>
      </c>
      <c r="L27" s="18"/>
      <c r="M27" s="12"/>
      <c r="N27" s="140">
        <f t="shared" si="0"/>
        <v>9.656836461126006E-2</v>
      </c>
    </row>
    <row r="28" spans="1:30" ht="15.75" customHeight="1" thickBot="1" x14ac:dyDescent="0.25">
      <c r="A28" s="21">
        <v>23</v>
      </c>
      <c r="B28" s="22">
        <v>5.6691689008042901E-3</v>
      </c>
      <c r="C28" s="22">
        <v>3.3112600536193029E-3</v>
      </c>
      <c r="D28" s="22">
        <v>8.9999999999999993E-3</v>
      </c>
      <c r="J28" s="12">
        <v>200</v>
      </c>
      <c r="K28" s="12">
        <f>X24</f>
        <v>3559</v>
      </c>
      <c r="L28" s="18"/>
      <c r="M28" s="12"/>
      <c r="N28" s="140">
        <f t="shared" si="0"/>
        <v>9.5415549597855226E-2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19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8.5" hidden="1" customWidth="1"/>
  </cols>
  <sheetData>
    <row r="1" spans="1:30" ht="24" thickBot="1" x14ac:dyDescent="0.25">
      <c r="A1" s="151" t="s">
        <v>553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55000</v>
      </c>
      <c r="H2" s="7" t="s">
        <v>462</v>
      </c>
      <c r="W2" s="21">
        <v>1</v>
      </c>
      <c r="X2" s="21">
        <v>5632</v>
      </c>
      <c r="Y2" s="24">
        <v>44873</v>
      </c>
      <c r="Z2" s="21" t="s">
        <v>513</v>
      </c>
      <c r="AA2" s="21" t="s">
        <v>493</v>
      </c>
      <c r="AB2" s="21">
        <v>10.199999999999999</v>
      </c>
      <c r="AC2" s="21" t="s">
        <v>464</v>
      </c>
      <c r="AD2" s="21">
        <v>55</v>
      </c>
    </row>
    <row r="3" spans="1:30" ht="15.75" customHeight="1" thickBot="1" x14ac:dyDescent="0.25">
      <c r="W3" s="21">
        <v>2</v>
      </c>
      <c r="X3" s="21">
        <v>5625</v>
      </c>
      <c r="Y3" s="24">
        <v>44853</v>
      </c>
      <c r="Z3" s="21" t="s">
        <v>513</v>
      </c>
      <c r="AA3" s="21" t="s">
        <v>494</v>
      </c>
      <c r="AB3" s="21">
        <v>10.199999999999999</v>
      </c>
      <c r="AC3" s="21" t="s">
        <v>464</v>
      </c>
      <c r="AD3" s="21">
        <v>54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5614</v>
      </c>
      <c r="Y4" s="24">
        <v>44902</v>
      </c>
      <c r="Z4" s="21" t="s">
        <v>513</v>
      </c>
      <c r="AA4" s="21" t="s">
        <v>494</v>
      </c>
      <c r="AB4" s="21">
        <v>10.199999999999999</v>
      </c>
      <c r="AC4" s="21" t="s">
        <v>464</v>
      </c>
      <c r="AD4" s="21">
        <v>56</v>
      </c>
    </row>
    <row r="5" spans="1:30" ht="15.75" customHeight="1" thickBot="1" x14ac:dyDescent="0.25">
      <c r="A5" s="21">
        <v>0</v>
      </c>
      <c r="B5" s="22">
        <v>3.0436363636363638E-3</v>
      </c>
      <c r="C5" s="22">
        <v>2.217272727272727E-3</v>
      </c>
      <c r="D5" s="41">
        <v>5.1999999999999998E-3</v>
      </c>
      <c r="F5" s="21" t="s">
        <v>471</v>
      </c>
      <c r="G5" s="23">
        <v>56625</v>
      </c>
      <c r="H5" s="21">
        <v>1.03</v>
      </c>
      <c r="J5" s="164" t="s">
        <v>472</v>
      </c>
      <c r="K5" s="165"/>
      <c r="L5" s="165"/>
      <c r="M5" s="165"/>
      <c r="N5" s="166"/>
      <c r="W5" s="21">
        <v>4</v>
      </c>
      <c r="X5" s="21">
        <v>5609</v>
      </c>
      <c r="Y5" s="24">
        <v>44861</v>
      </c>
      <c r="Z5" s="21" t="s">
        <v>513</v>
      </c>
      <c r="AA5" s="21" t="s">
        <v>495</v>
      </c>
      <c r="AB5" s="21">
        <v>10.199999999999999</v>
      </c>
      <c r="AC5" s="21" t="s">
        <v>464</v>
      </c>
      <c r="AD5" s="21">
        <v>55</v>
      </c>
    </row>
    <row r="6" spans="1:30" ht="15.75" customHeight="1" thickBot="1" x14ac:dyDescent="0.25">
      <c r="A6" s="21">
        <v>1</v>
      </c>
      <c r="B6" s="22">
        <v>1.8261818181818182E-3</v>
      </c>
      <c r="C6" s="22">
        <v>1.6259999999999998E-3</v>
      </c>
      <c r="D6" s="22">
        <v>3.3999999999999998E-3</v>
      </c>
      <c r="F6" s="21" t="s">
        <v>473</v>
      </c>
      <c r="G6" s="23">
        <v>61456</v>
      </c>
      <c r="H6" s="21">
        <v>1.1200000000000001</v>
      </c>
      <c r="J6" s="113" t="s">
        <v>474</v>
      </c>
      <c r="K6" s="114">
        <f>LARGE((K8,K9),1)</f>
        <v>0.67346549457348348</v>
      </c>
      <c r="L6" s="45"/>
      <c r="M6" s="45"/>
      <c r="N6" s="114" t="s">
        <v>465</v>
      </c>
      <c r="W6" s="21">
        <v>5</v>
      </c>
      <c r="X6" s="21">
        <v>5602</v>
      </c>
      <c r="Y6" s="24">
        <v>44881</v>
      </c>
      <c r="Z6" s="21" t="s">
        <v>513</v>
      </c>
      <c r="AA6" s="21" t="s">
        <v>494</v>
      </c>
      <c r="AB6" s="21">
        <v>10.199999999999999</v>
      </c>
      <c r="AC6" s="21" t="s">
        <v>464</v>
      </c>
      <c r="AD6" s="21">
        <v>55</v>
      </c>
    </row>
    <row r="7" spans="1:30" ht="15.75" customHeight="1" thickBot="1" x14ac:dyDescent="0.25">
      <c r="A7" s="21">
        <v>2</v>
      </c>
      <c r="B7" s="22">
        <v>1.4203636363636365E-3</v>
      </c>
      <c r="C7" s="22">
        <v>1.3303636363636365E-3</v>
      </c>
      <c r="D7" s="22">
        <v>2.8E-3</v>
      </c>
      <c r="F7" s="21" t="s">
        <v>475</v>
      </c>
      <c r="G7" s="23">
        <v>61104</v>
      </c>
      <c r="H7" s="21">
        <v>1.1100000000000001</v>
      </c>
      <c r="J7" s="12" t="s">
        <v>476</v>
      </c>
      <c r="K7" s="114">
        <f>LARGE((K10,K11),1)</f>
        <v>0.57448918455467635</v>
      </c>
      <c r="L7" s="45"/>
      <c r="M7" s="45"/>
      <c r="N7" s="114" t="s">
        <v>464</v>
      </c>
      <c r="W7" s="21">
        <v>6</v>
      </c>
      <c r="X7" s="21">
        <v>5600</v>
      </c>
      <c r="Y7" s="24">
        <v>44851</v>
      </c>
      <c r="Z7" s="21" t="s">
        <v>513</v>
      </c>
      <c r="AA7" s="21" t="s">
        <v>492</v>
      </c>
      <c r="AB7" s="21">
        <v>10.199999999999999</v>
      </c>
      <c r="AC7" s="21" t="s">
        <v>464</v>
      </c>
      <c r="AD7" s="21">
        <v>57</v>
      </c>
    </row>
    <row r="8" spans="1:30" ht="15.75" customHeight="1" thickBot="1" x14ac:dyDescent="0.3">
      <c r="A8" s="21">
        <v>3</v>
      </c>
      <c r="B8" s="22">
        <v>9.1309090909090908E-4</v>
      </c>
      <c r="C8" s="22">
        <v>1.281090909090909E-3</v>
      </c>
      <c r="D8" s="22">
        <v>2.2000000000000001E-3</v>
      </c>
      <c r="F8" s="21" t="s">
        <v>477</v>
      </c>
      <c r="G8" s="23">
        <v>57445</v>
      </c>
      <c r="H8" s="21">
        <v>1.04</v>
      </c>
      <c r="K8" s="16">
        <f>LARGE(B11:C11,1)/(B11+C11)</f>
        <v>0.67346549457348348</v>
      </c>
      <c r="W8" s="21">
        <v>7</v>
      </c>
      <c r="X8" s="21">
        <v>5596</v>
      </c>
      <c r="Y8" s="24">
        <v>44880</v>
      </c>
      <c r="Z8" s="21" t="s">
        <v>513</v>
      </c>
      <c r="AA8" s="21" t="s">
        <v>493</v>
      </c>
      <c r="AB8" s="21">
        <v>10.199999999999999</v>
      </c>
      <c r="AC8" s="21" t="s">
        <v>464</v>
      </c>
      <c r="AD8" s="21">
        <v>56</v>
      </c>
    </row>
    <row r="9" spans="1:30" ht="15.75" customHeight="1" thickBot="1" x14ac:dyDescent="0.3">
      <c r="A9" s="21">
        <v>4</v>
      </c>
      <c r="B9" s="22">
        <v>1.3696363636363637E-3</v>
      </c>
      <c r="C9" s="22">
        <v>2.7099999999999997E-3</v>
      </c>
      <c r="D9" s="22">
        <v>4.1000000000000003E-3</v>
      </c>
      <c r="F9" s="21" t="s">
        <v>478</v>
      </c>
      <c r="G9" s="23">
        <v>52126</v>
      </c>
      <c r="H9" s="21">
        <v>0.95</v>
      </c>
      <c r="K9" s="16">
        <f>LARGE(B12:C12,1)/(B12+C12)</f>
        <v>0.64851153441179277</v>
      </c>
      <c r="W9" s="21">
        <v>8</v>
      </c>
      <c r="X9" s="21">
        <v>5588</v>
      </c>
      <c r="Y9" s="24">
        <v>44909</v>
      </c>
      <c r="Z9" s="21" t="s">
        <v>513</v>
      </c>
      <c r="AA9" s="21" t="s">
        <v>494</v>
      </c>
      <c r="AB9" s="21">
        <v>10.199999999999999</v>
      </c>
      <c r="AC9" s="21" t="s">
        <v>464</v>
      </c>
      <c r="AD9" s="21">
        <v>57</v>
      </c>
    </row>
    <row r="10" spans="1:30" ht="15.75" customHeight="1" thickBot="1" x14ac:dyDescent="0.3">
      <c r="A10" s="21">
        <v>5</v>
      </c>
      <c r="B10" s="22">
        <v>3.3987272727272729E-3</v>
      </c>
      <c r="C10" s="22">
        <v>8.5734545454545456E-3</v>
      </c>
      <c r="D10" s="22">
        <v>1.2E-2</v>
      </c>
      <c r="F10" s="21" t="s">
        <v>479</v>
      </c>
      <c r="G10" s="23">
        <v>49479</v>
      </c>
      <c r="H10" s="21">
        <v>0.9</v>
      </c>
      <c r="K10" s="16">
        <f>LARGE(B20:C20,1)/(B20+C20)</f>
        <v>0.55393778954334871</v>
      </c>
      <c r="W10" s="21">
        <v>9</v>
      </c>
      <c r="X10" s="21">
        <v>5577</v>
      </c>
      <c r="Y10" s="24">
        <v>44854</v>
      </c>
      <c r="Z10" s="21" t="s">
        <v>513</v>
      </c>
      <c r="AA10" s="21" t="s">
        <v>495</v>
      </c>
      <c r="AB10" s="21">
        <v>10.1</v>
      </c>
      <c r="AC10" s="21" t="s">
        <v>464</v>
      </c>
      <c r="AD10" s="21">
        <v>54</v>
      </c>
    </row>
    <row r="11" spans="1:30" ht="15.75" customHeight="1" thickBot="1" x14ac:dyDescent="0.3">
      <c r="A11" s="21">
        <v>6</v>
      </c>
      <c r="B11" s="22">
        <v>1.1515090909090911E-2</v>
      </c>
      <c r="C11" s="22">
        <v>2.3749454545454546E-2</v>
      </c>
      <c r="D11" s="22">
        <v>3.5200000000000002E-2</v>
      </c>
      <c r="F11" s="21" t="s">
        <v>480</v>
      </c>
      <c r="G11" s="23">
        <v>47766</v>
      </c>
      <c r="H11" s="21">
        <v>0.87</v>
      </c>
      <c r="K11" s="16">
        <f>LARGE(B21:C21,1)/(B21+C21)</f>
        <v>0.57448918455467635</v>
      </c>
      <c r="W11" s="21">
        <v>10</v>
      </c>
      <c r="X11" s="21">
        <v>5550</v>
      </c>
      <c r="Y11" s="24">
        <v>44867</v>
      </c>
      <c r="Z11" s="21" t="s">
        <v>513</v>
      </c>
      <c r="AA11" s="21" t="s">
        <v>494</v>
      </c>
      <c r="AB11" s="21">
        <v>10.1</v>
      </c>
      <c r="AC11" s="21" t="s">
        <v>464</v>
      </c>
      <c r="AD11" s="21">
        <v>55</v>
      </c>
    </row>
    <row r="12" spans="1:30" ht="15.75" customHeight="1" thickBot="1" x14ac:dyDescent="0.25">
      <c r="A12" s="21">
        <v>7</v>
      </c>
      <c r="B12" s="22">
        <v>2.0696727272727276E-2</v>
      </c>
      <c r="C12" s="22">
        <v>3.8186363636363636E-2</v>
      </c>
      <c r="D12" s="22">
        <v>5.8900000000000001E-2</v>
      </c>
      <c r="F12" s="21" t="s">
        <v>481</v>
      </c>
      <c r="G12" s="23">
        <v>51763</v>
      </c>
      <c r="H12" s="21">
        <v>0.94</v>
      </c>
      <c r="W12" s="21">
        <v>20</v>
      </c>
      <c r="X12" s="21">
        <v>5447</v>
      </c>
      <c r="Y12" s="24">
        <v>44879</v>
      </c>
      <c r="Z12" s="21" t="s">
        <v>513</v>
      </c>
      <c r="AA12" s="21" t="s">
        <v>492</v>
      </c>
      <c r="AB12" s="21">
        <v>9.9</v>
      </c>
      <c r="AC12" s="21" t="s">
        <v>464</v>
      </c>
      <c r="AD12" s="21">
        <v>57</v>
      </c>
    </row>
    <row r="13" spans="1:30" ht="15.75" customHeight="1" thickBot="1" x14ac:dyDescent="0.25">
      <c r="A13" s="21">
        <v>8</v>
      </c>
      <c r="B13" s="22">
        <v>2.3334545454545455E-2</v>
      </c>
      <c r="C13" s="22">
        <v>3.8629818181818182E-2</v>
      </c>
      <c r="D13" s="22">
        <v>6.2E-2</v>
      </c>
      <c r="F13" s="21" t="s">
        <v>482</v>
      </c>
      <c r="G13" s="23">
        <v>50830</v>
      </c>
      <c r="H13" s="21">
        <v>0.92</v>
      </c>
      <c r="W13" s="21">
        <v>25</v>
      </c>
      <c r="X13" s="21">
        <v>5435</v>
      </c>
      <c r="Y13" s="24">
        <v>44903</v>
      </c>
      <c r="Z13" s="21" t="s">
        <v>513</v>
      </c>
      <c r="AA13" s="21" t="s">
        <v>495</v>
      </c>
      <c r="AB13" s="21">
        <v>9.9</v>
      </c>
      <c r="AC13" s="21" t="s">
        <v>464</v>
      </c>
      <c r="AD13" s="21">
        <v>57</v>
      </c>
    </row>
    <row r="14" spans="1:30" ht="15.75" customHeight="1" thickBot="1" x14ac:dyDescent="0.25">
      <c r="A14" s="21">
        <v>9</v>
      </c>
      <c r="B14" s="22">
        <v>2.5515818181818181E-2</v>
      </c>
      <c r="C14" s="22">
        <v>3.3308363636363636E-2</v>
      </c>
      <c r="D14" s="22">
        <v>5.8799999999999998E-2</v>
      </c>
      <c r="F14" s="21" t="s">
        <v>483</v>
      </c>
      <c r="G14" s="23">
        <v>59748</v>
      </c>
      <c r="H14" s="21">
        <v>1.0900000000000001</v>
      </c>
      <c r="W14" s="21">
        <v>30</v>
      </c>
      <c r="X14" s="21">
        <v>5410</v>
      </c>
      <c r="Y14" s="24">
        <v>44866</v>
      </c>
      <c r="Z14" s="21" t="s">
        <v>514</v>
      </c>
      <c r="AA14" s="21" t="s">
        <v>493</v>
      </c>
      <c r="AB14" s="21">
        <v>9.8000000000000007</v>
      </c>
      <c r="AC14" s="21" t="s">
        <v>464</v>
      </c>
      <c r="AD14" s="21">
        <v>57</v>
      </c>
    </row>
    <row r="15" spans="1:30" ht="15.75" customHeight="1" thickBot="1" x14ac:dyDescent="0.25">
      <c r="A15" s="21">
        <v>10</v>
      </c>
      <c r="B15" s="22">
        <v>2.8508727272727272E-2</v>
      </c>
      <c r="C15" s="22">
        <v>3.252E-2</v>
      </c>
      <c r="D15" s="22">
        <v>6.0999999999999999E-2</v>
      </c>
      <c r="F15" s="21" t="s">
        <v>484</v>
      </c>
      <c r="G15" s="23">
        <v>56655</v>
      </c>
      <c r="H15" s="21">
        <v>1.03</v>
      </c>
      <c r="W15" s="21">
        <v>35</v>
      </c>
      <c r="X15" s="21">
        <v>5405</v>
      </c>
      <c r="Y15" s="24">
        <v>44617</v>
      </c>
      <c r="Z15" s="21" t="s">
        <v>514</v>
      </c>
      <c r="AA15" s="21" t="s">
        <v>496</v>
      </c>
      <c r="AB15" s="21">
        <v>9.8000000000000007</v>
      </c>
      <c r="AC15" s="21" t="s">
        <v>464</v>
      </c>
      <c r="AD15" s="21">
        <v>56</v>
      </c>
    </row>
    <row r="16" spans="1:30" ht="15.75" customHeight="1" thickBot="1" x14ac:dyDescent="0.25">
      <c r="A16" s="21">
        <v>11</v>
      </c>
      <c r="B16" s="22">
        <v>3.1653818181818179E-2</v>
      </c>
      <c r="C16" s="22">
        <v>3.266781818181818E-2</v>
      </c>
      <c r="D16" s="22">
        <v>6.4299999999999996E-2</v>
      </c>
      <c r="F16" s="21" t="s">
        <v>485</v>
      </c>
      <c r="G16" s="23">
        <v>56112</v>
      </c>
      <c r="H16" s="21">
        <v>1.02</v>
      </c>
      <c r="W16" s="21">
        <v>40</v>
      </c>
      <c r="X16" s="21">
        <v>5390</v>
      </c>
      <c r="Y16" s="24">
        <v>44650</v>
      </c>
      <c r="Z16" s="21" t="s">
        <v>513</v>
      </c>
      <c r="AA16" s="21" t="s">
        <v>494</v>
      </c>
      <c r="AB16" s="21">
        <v>9.8000000000000007</v>
      </c>
      <c r="AC16" s="21" t="s">
        <v>464</v>
      </c>
      <c r="AD16" s="21">
        <v>58</v>
      </c>
    </row>
    <row r="17" spans="1:30" ht="15.75" customHeight="1" thickBot="1" x14ac:dyDescent="0.25">
      <c r="A17" s="21">
        <v>12</v>
      </c>
      <c r="B17" s="22">
        <v>3.4545272727272723E-2</v>
      </c>
      <c r="C17" s="22">
        <v>3.3209818181818181E-2</v>
      </c>
      <c r="D17" s="22">
        <v>6.7699999999999996E-2</v>
      </c>
      <c r="W17" s="21">
        <v>45</v>
      </c>
      <c r="X17" s="21">
        <v>5378</v>
      </c>
      <c r="Y17" s="24">
        <v>44628</v>
      </c>
      <c r="Z17" s="21" t="s">
        <v>513</v>
      </c>
      <c r="AA17" s="21" t="s">
        <v>493</v>
      </c>
      <c r="AB17" s="21">
        <v>9.8000000000000007</v>
      </c>
      <c r="AC17" s="21" t="s">
        <v>464</v>
      </c>
      <c r="AD17" s="21">
        <v>58</v>
      </c>
    </row>
    <row r="18" spans="1:30" ht="15.75" customHeight="1" thickBot="1" x14ac:dyDescent="0.25">
      <c r="A18" s="21">
        <v>13</v>
      </c>
      <c r="B18" s="22">
        <v>3.5559818181818179E-2</v>
      </c>
      <c r="C18" s="22">
        <v>3.2618545454545449E-2</v>
      </c>
      <c r="D18" s="22">
        <v>6.8099999999999994E-2</v>
      </c>
      <c r="W18" s="21">
        <v>50</v>
      </c>
      <c r="X18" s="21">
        <v>5360</v>
      </c>
      <c r="Y18" s="24">
        <v>44914</v>
      </c>
      <c r="Z18" s="21" t="s">
        <v>513</v>
      </c>
      <c r="AA18" s="21" t="s">
        <v>492</v>
      </c>
      <c r="AB18" s="21">
        <v>9.6999999999999993</v>
      </c>
      <c r="AC18" s="21" t="s">
        <v>464</v>
      </c>
      <c r="AD18" s="21">
        <v>58</v>
      </c>
    </row>
    <row r="19" spans="1:30" ht="15.75" customHeight="1" thickBot="1" x14ac:dyDescent="0.25">
      <c r="A19" s="21">
        <v>14</v>
      </c>
      <c r="B19" s="22">
        <v>3.8045454545454542E-2</v>
      </c>
      <c r="C19" s="22">
        <v>3.2421454545454545E-2</v>
      </c>
      <c r="D19" s="22">
        <v>7.0499999999999993E-2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5308</v>
      </c>
      <c r="Y19" s="24">
        <v>44603</v>
      </c>
      <c r="Z19" s="21" t="s">
        <v>514</v>
      </c>
      <c r="AA19" s="21" t="s">
        <v>496</v>
      </c>
      <c r="AB19" s="21">
        <v>9.6999999999999993</v>
      </c>
      <c r="AC19" s="21" t="s">
        <v>464</v>
      </c>
      <c r="AD19" s="21">
        <v>57</v>
      </c>
    </row>
    <row r="20" spans="1:30" ht="15.75" customHeight="1" thickBot="1" x14ac:dyDescent="0.25">
      <c r="A20" s="21">
        <v>15</v>
      </c>
      <c r="B20" s="22">
        <v>4.1241272727272724E-2</v>
      </c>
      <c r="C20" s="22">
        <v>3.3209818181818181E-2</v>
      </c>
      <c r="D20" s="22">
        <v>7.4499999999999997E-2</v>
      </c>
      <c r="F20" s="21" t="s">
        <v>488</v>
      </c>
      <c r="G20" s="23">
        <v>38210</v>
      </c>
      <c r="H20" s="21">
        <v>0.69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5263</v>
      </c>
      <c r="Y20" s="24">
        <v>44582</v>
      </c>
      <c r="Z20" s="21" t="s">
        <v>513</v>
      </c>
      <c r="AA20" s="21" t="s">
        <v>496</v>
      </c>
      <c r="AB20" s="21">
        <v>9.6</v>
      </c>
      <c r="AC20" s="21" t="s">
        <v>464</v>
      </c>
      <c r="AD20" s="21">
        <v>59</v>
      </c>
    </row>
    <row r="21" spans="1:30" ht="15.75" customHeight="1" thickBot="1" x14ac:dyDescent="0.25">
      <c r="A21" s="21">
        <v>16</v>
      </c>
      <c r="B21" s="22">
        <v>4.5502363636363639E-2</v>
      </c>
      <c r="C21" s="22">
        <v>3.3702545454545457E-2</v>
      </c>
      <c r="D21" s="22">
        <v>7.9200000000000007E-2</v>
      </c>
      <c r="F21" s="21" t="s">
        <v>492</v>
      </c>
      <c r="G21" s="23">
        <v>56598</v>
      </c>
      <c r="H21" s="21">
        <v>1.03</v>
      </c>
      <c r="J21" s="12">
        <v>5</v>
      </c>
      <c r="K21" s="12">
        <f>X6</f>
        <v>5602</v>
      </c>
      <c r="L21" s="18"/>
      <c r="M21" s="12"/>
      <c r="N21" s="140">
        <f>K21/$F$2</f>
        <v>0.10185454545454545</v>
      </c>
      <c r="W21" s="21">
        <v>125</v>
      </c>
      <c r="X21" s="21">
        <v>5217</v>
      </c>
      <c r="Y21" s="24">
        <v>44623</v>
      </c>
      <c r="Z21" s="21" t="s">
        <v>514</v>
      </c>
      <c r="AA21" s="21" t="s">
        <v>495</v>
      </c>
      <c r="AB21" s="21">
        <v>9.5</v>
      </c>
      <c r="AC21" s="21" t="s">
        <v>464</v>
      </c>
      <c r="AD21" s="21">
        <v>58</v>
      </c>
    </row>
    <row r="22" spans="1:30" ht="15.75" customHeight="1" thickBot="1" x14ac:dyDescent="0.25">
      <c r="A22" s="21">
        <v>17</v>
      </c>
      <c r="B22" s="22">
        <v>4.6212545454545458E-2</v>
      </c>
      <c r="C22" s="22">
        <v>3.335763636363636E-2</v>
      </c>
      <c r="D22" s="22">
        <v>7.9600000000000004E-2</v>
      </c>
      <c r="F22" s="21" t="s">
        <v>493</v>
      </c>
      <c r="G22" s="23">
        <v>59671</v>
      </c>
      <c r="H22" s="21">
        <v>1.08</v>
      </c>
      <c r="J22" s="12">
        <v>10</v>
      </c>
      <c r="K22" s="12">
        <f>X11</f>
        <v>5550</v>
      </c>
      <c r="L22" s="18"/>
      <c r="M22" s="12"/>
      <c r="N22" s="140">
        <f t="shared" ref="N22:N28" si="0">K22/$F$2</f>
        <v>0.10090909090909091</v>
      </c>
      <c r="W22" s="21">
        <v>150</v>
      </c>
      <c r="X22" s="21">
        <v>5178</v>
      </c>
      <c r="Y22" s="24">
        <v>44573</v>
      </c>
      <c r="Z22" s="21" t="s">
        <v>514</v>
      </c>
      <c r="AA22" s="21" t="s">
        <v>494</v>
      </c>
      <c r="AB22" s="21">
        <v>9.4</v>
      </c>
      <c r="AC22" s="21" t="s">
        <v>464</v>
      </c>
      <c r="AD22" s="21">
        <v>57</v>
      </c>
    </row>
    <row r="23" spans="1:30" ht="15.75" customHeight="1" thickBot="1" x14ac:dyDescent="0.25">
      <c r="A23" s="21">
        <v>18</v>
      </c>
      <c r="B23" s="22">
        <v>3.5661272727272729E-2</v>
      </c>
      <c r="C23" s="22">
        <v>2.5227636363636362E-2</v>
      </c>
      <c r="D23" s="22">
        <v>6.0900000000000003E-2</v>
      </c>
      <c r="F23" s="21" t="s">
        <v>494</v>
      </c>
      <c r="G23" s="23">
        <v>60884</v>
      </c>
      <c r="H23" s="21">
        <v>1.1100000000000001</v>
      </c>
      <c r="J23" s="12">
        <v>20</v>
      </c>
      <c r="K23" s="12">
        <f>X12</f>
        <v>5447</v>
      </c>
      <c r="L23" s="18"/>
      <c r="M23" s="12"/>
      <c r="N23" s="140">
        <f t="shared" si="0"/>
        <v>9.9036363636363631E-2</v>
      </c>
      <c r="W23" s="21">
        <v>175</v>
      </c>
      <c r="X23" s="21">
        <v>5138</v>
      </c>
      <c r="Y23" s="24">
        <v>44851</v>
      </c>
      <c r="Z23" s="21" t="s">
        <v>514</v>
      </c>
      <c r="AA23" s="21" t="s">
        <v>492</v>
      </c>
      <c r="AB23" s="21">
        <v>9.3000000000000007</v>
      </c>
      <c r="AC23" s="21" t="s">
        <v>464</v>
      </c>
      <c r="AD23" s="21">
        <v>58</v>
      </c>
    </row>
    <row r="24" spans="1:30" ht="15.75" customHeight="1" thickBot="1" x14ac:dyDescent="0.25">
      <c r="A24" s="21">
        <v>19</v>
      </c>
      <c r="B24" s="22">
        <v>2.4095454545454545E-2</v>
      </c>
      <c r="C24" s="22">
        <v>1.8230909090909089E-2</v>
      </c>
      <c r="D24" s="22">
        <v>4.2299999999999997E-2</v>
      </c>
      <c r="F24" s="21" t="s">
        <v>495</v>
      </c>
      <c r="G24" s="23">
        <v>59770</v>
      </c>
      <c r="H24" s="21">
        <v>1.0900000000000001</v>
      </c>
      <c r="J24" s="12">
        <v>30</v>
      </c>
      <c r="K24" s="12">
        <f>X14</f>
        <v>5410</v>
      </c>
      <c r="L24" s="18"/>
      <c r="M24" s="12"/>
      <c r="N24" s="140">
        <f t="shared" si="0"/>
        <v>9.8363636363636361E-2</v>
      </c>
      <c r="W24" s="21">
        <v>200</v>
      </c>
      <c r="X24" s="21">
        <v>5100</v>
      </c>
      <c r="Y24" s="24">
        <v>44606</v>
      </c>
      <c r="Z24" s="21" t="s">
        <v>515</v>
      </c>
      <c r="AA24" s="21" t="s">
        <v>492</v>
      </c>
      <c r="AB24" s="21">
        <v>9.3000000000000007</v>
      </c>
      <c r="AC24" s="21" t="s">
        <v>464</v>
      </c>
      <c r="AD24" s="21">
        <v>55</v>
      </c>
    </row>
    <row r="25" spans="1:30" ht="15.75" customHeight="1" thickBot="1" x14ac:dyDescent="0.25">
      <c r="A25" s="21">
        <v>20</v>
      </c>
      <c r="B25" s="22">
        <v>1.9073454545454546E-2</v>
      </c>
      <c r="C25" s="22">
        <v>1.3254363636363637E-2</v>
      </c>
      <c r="D25" s="22">
        <v>3.2300000000000002E-2</v>
      </c>
      <c r="F25" s="21" t="s">
        <v>496</v>
      </c>
      <c r="G25" s="23">
        <v>61689</v>
      </c>
      <c r="H25" s="21">
        <v>1.1200000000000001</v>
      </c>
      <c r="J25" s="12">
        <v>50</v>
      </c>
      <c r="K25" s="12">
        <f>X18</f>
        <v>5360</v>
      </c>
      <c r="L25" s="18"/>
      <c r="M25" s="12"/>
      <c r="N25" s="140">
        <f t="shared" si="0"/>
        <v>9.745454545454546E-2</v>
      </c>
    </row>
    <row r="26" spans="1:30" ht="15.75" customHeight="1" thickBot="1" x14ac:dyDescent="0.25">
      <c r="A26" s="21">
        <v>21</v>
      </c>
      <c r="B26" s="22">
        <v>1.5877636363636365E-2</v>
      </c>
      <c r="C26" s="22">
        <v>1.0199454545454546E-2</v>
      </c>
      <c r="D26" s="22">
        <v>2.6100000000000002E-2</v>
      </c>
      <c r="F26" s="21" t="s">
        <v>497</v>
      </c>
      <c r="G26" s="23">
        <v>47561</v>
      </c>
      <c r="H26" s="21">
        <v>0.86</v>
      </c>
      <c r="J26" s="12">
        <v>100</v>
      </c>
      <c r="K26" s="12">
        <f>X20</f>
        <v>5263</v>
      </c>
      <c r="L26" s="18"/>
      <c r="M26" s="12"/>
      <c r="N26" s="140">
        <f t="shared" si="0"/>
        <v>9.569090909090909E-2</v>
      </c>
    </row>
    <row r="27" spans="1:30" ht="15.75" customHeight="1" thickBot="1" x14ac:dyDescent="0.25">
      <c r="A27" s="21">
        <v>22</v>
      </c>
      <c r="B27" s="22">
        <v>1.192090909090909E-2</v>
      </c>
      <c r="C27" s="22">
        <v>6.8489090909090913E-3</v>
      </c>
      <c r="D27" s="22">
        <v>1.8700000000000001E-2</v>
      </c>
      <c r="J27" s="12">
        <v>150</v>
      </c>
      <c r="K27" s="12">
        <f>X22</f>
        <v>5178</v>
      </c>
      <c r="L27" s="18"/>
      <c r="M27" s="12"/>
      <c r="N27" s="140">
        <f t="shared" si="0"/>
        <v>9.4145454545454546E-2</v>
      </c>
    </row>
    <row r="28" spans="1:30" ht="15.75" customHeight="1" thickBot="1" x14ac:dyDescent="0.25">
      <c r="A28" s="21">
        <v>23</v>
      </c>
      <c r="B28" s="22">
        <v>6.3916363636363641E-3</v>
      </c>
      <c r="C28" s="22">
        <v>3.7940000000000005E-3</v>
      </c>
      <c r="D28" s="22">
        <v>1.0200000000000001E-2</v>
      </c>
      <c r="J28" s="12">
        <v>200</v>
      </c>
      <c r="K28" s="12">
        <f>X24</f>
        <v>5100</v>
      </c>
      <c r="L28" s="18"/>
      <c r="M28" s="12"/>
      <c r="N28" s="140">
        <f t="shared" si="0"/>
        <v>9.2727272727272728E-2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0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5" hidden="1" customWidth="1"/>
  </cols>
  <sheetData>
    <row r="1" spans="1:30" ht="24" thickBot="1" x14ac:dyDescent="0.25">
      <c r="A1" s="151" t="s">
        <v>531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5000</v>
      </c>
      <c r="H2" s="7" t="s">
        <v>462</v>
      </c>
      <c r="W2" s="21">
        <v>1</v>
      </c>
      <c r="X2" s="21">
        <v>707</v>
      </c>
      <c r="Y2" s="24">
        <v>44607</v>
      </c>
      <c r="Z2" s="21" t="s">
        <v>516</v>
      </c>
      <c r="AA2" s="21" t="s">
        <v>493</v>
      </c>
      <c r="AB2" s="21">
        <v>14.1</v>
      </c>
      <c r="AC2" s="21" t="s">
        <v>465</v>
      </c>
      <c r="AD2" s="21">
        <v>54</v>
      </c>
    </row>
    <row r="3" spans="1:30" ht="15.75" customHeight="1" thickBot="1" x14ac:dyDescent="0.25">
      <c r="W3" s="21">
        <v>2</v>
      </c>
      <c r="X3" s="21">
        <v>697</v>
      </c>
      <c r="Y3" s="24">
        <v>44606</v>
      </c>
      <c r="Z3" s="21" t="s">
        <v>516</v>
      </c>
      <c r="AA3" s="21" t="s">
        <v>492</v>
      </c>
      <c r="AB3" s="21">
        <v>13.9</v>
      </c>
      <c r="AC3" s="21" t="s">
        <v>464</v>
      </c>
      <c r="AD3" s="21">
        <v>52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691</v>
      </c>
      <c r="Y4" s="24">
        <v>44609</v>
      </c>
      <c r="Z4" s="21" t="s">
        <v>516</v>
      </c>
      <c r="AA4" s="21" t="s">
        <v>495</v>
      </c>
      <c r="AB4" s="21">
        <v>13.8</v>
      </c>
      <c r="AC4" s="21" t="s">
        <v>465</v>
      </c>
      <c r="AD4" s="21">
        <v>54</v>
      </c>
    </row>
    <row r="5" spans="1:30" ht="15.75" customHeight="1" thickBot="1" x14ac:dyDescent="0.25">
      <c r="A5" s="21">
        <v>0</v>
      </c>
      <c r="B5" s="22">
        <v>1.4499999999999999E-3</v>
      </c>
      <c r="C5" s="22">
        <v>1.5E-3</v>
      </c>
      <c r="D5" s="41">
        <v>2.8999999999999998E-3</v>
      </c>
      <c r="F5" s="21" t="s">
        <v>471</v>
      </c>
      <c r="G5" s="23">
        <v>6028</v>
      </c>
      <c r="H5" s="21">
        <v>1.22</v>
      </c>
      <c r="J5" s="164" t="s">
        <v>472</v>
      </c>
      <c r="K5" s="165"/>
      <c r="L5" s="165"/>
      <c r="M5" s="165"/>
      <c r="N5" s="166"/>
      <c r="W5" s="21">
        <v>4</v>
      </c>
      <c r="X5" s="21">
        <v>686</v>
      </c>
      <c r="Y5" s="24">
        <v>44595</v>
      </c>
      <c r="Z5" s="21" t="s">
        <v>516</v>
      </c>
      <c r="AA5" s="21" t="s">
        <v>495</v>
      </c>
      <c r="AB5" s="21">
        <v>13.7</v>
      </c>
      <c r="AC5" s="21" t="s">
        <v>465</v>
      </c>
      <c r="AD5" s="21">
        <v>53</v>
      </c>
    </row>
    <row r="6" spans="1:30" ht="15.75" customHeight="1" thickBot="1" x14ac:dyDescent="0.25">
      <c r="A6" s="21">
        <v>1</v>
      </c>
      <c r="B6" s="22">
        <v>7.5000000000000002E-4</v>
      </c>
      <c r="C6" s="22">
        <v>8.0000000000000004E-4</v>
      </c>
      <c r="D6" s="22">
        <v>1.6000000000000001E-3</v>
      </c>
      <c r="F6" s="21" t="s">
        <v>473</v>
      </c>
      <c r="G6" s="23">
        <v>6742</v>
      </c>
      <c r="H6" s="21">
        <v>1.36</v>
      </c>
      <c r="J6" s="113" t="s">
        <v>474</v>
      </c>
      <c r="K6" s="114">
        <f>LARGE((K8,K9),1)</f>
        <v>0.62222222222222223</v>
      </c>
      <c r="L6" s="45"/>
      <c r="M6" s="45"/>
      <c r="N6" s="114" t="s">
        <v>464</v>
      </c>
      <c r="W6" s="21">
        <v>5</v>
      </c>
      <c r="X6" s="21">
        <v>680</v>
      </c>
      <c r="Y6" s="24">
        <v>44600</v>
      </c>
      <c r="Z6" s="21" t="s">
        <v>518</v>
      </c>
      <c r="AA6" s="21" t="s">
        <v>493</v>
      </c>
      <c r="AB6" s="21">
        <v>13.6</v>
      </c>
      <c r="AC6" s="21" t="s">
        <v>465</v>
      </c>
      <c r="AD6" s="21">
        <v>53</v>
      </c>
    </row>
    <row r="7" spans="1:30" ht="15.75" customHeight="1" thickBot="1" x14ac:dyDescent="0.25">
      <c r="A7" s="21">
        <v>2</v>
      </c>
      <c r="B7" s="22">
        <v>5.0000000000000001E-4</v>
      </c>
      <c r="C7" s="22">
        <v>5.9999999999999995E-4</v>
      </c>
      <c r="D7" s="22">
        <v>1.1000000000000001E-3</v>
      </c>
      <c r="F7" s="21" t="s">
        <v>475</v>
      </c>
      <c r="G7" s="23">
        <v>6572</v>
      </c>
      <c r="H7" s="21">
        <v>1.33</v>
      </c>
      <c r="J7" s="12" t="s">
        <v>476</v>
      </c>
      <c r="K7" s="114">
        <f>LARGE((K10,K11),1)</f>
        <v>0.50761730652041437</v>
      </c>
      <c r="L7" s="45"/>
      <c r="M7" s="45"/>
      <c r="N7" s="114" t="s">
        <v>465</v>
      </c>
      <c r="W7" s="21">
        <v>6</v>
      </c>
      <c r="X7" s="21">
        <v>677</v>
      </c>
      <c r="Y7" s="24">
        <v>44622</v>
      </c>
      <c r="Z7" s="21" t="s">
        <v>516</v>
      </c>
      <c r="AA7" s="21" t="s">
        <v>494</v>
      </c>
      <c r="AB7" s="21">
        <v>13.5</v>
      </c>
      <c r="AC7" s="21" t="s">
        <v>465</v>
      </c>
      <c r="AD7" s="21">
        <v>51</v>
      </c>
    </row>
    <row r="8" spans="1:30" ht="15.75" customHeight="1" thickBot="1" x14ac:dyDescent="0.3">
      <c r="A8" s="21">
        <v>3</v>
      </c>
      <c r="B8" s="22">
        <v>6.9999999999999999E-4</v>
      </c>
      <c r="C8" s="22">
        <v>4.4999999999999999E-4</v>
      </c>
      <c r="D8" s="22">
        <v>1.1999999999999999E-3</v>
      </c>
      <c r="F8" s="21" t="s">
        <v>477</v>
      </c>
      <c r="G8" s="23">
        <v>5641</v>
      </c>
      <c r="H8" s="21">
        <v>1.1399999999999999</v>
      </c>
      <c r="K8" s="16">
        <f>LARGE(B11:C11,1)/(B11+C11)</f>
        <v>0.62222222222222223</v>
      </c>
      <c r="W8" s="21">
        <v>7</v>
      </c>
      <c r="X8" s="21">
        <v>672</v>
      </c>
      <c r="Y8" s="24">
        <v>44603</v>
      </c>
      <c r="Z8" s="21" t="s">
        <v>516</v>
      </c>
      <c r="AA8" s="21" t="s">
        <v>496</v>
      </c>
      <c r="AB8" s="21">
        <v>13.4</v>
      </c>
      <c r="AC8" s="21" t="s">
        <v>465</v>
      </c>
      <c r="AD8" s="21">
        <v>54</v>
      </c>
    </row>
    <row r="9" spans="1:30" ht="15.75" customHeight="1" thickBot="1" x14ac:dyDescent="0.3">
      <c r="A9" s="21">
        <v>4</v>
      </c>
      <c r="B9" s="22">
        <v>1.8E-3</v>
      </c>
      <c r="C9" s="22">
        <v>6.4999999999999997E-4</v>
      </c>
      <c r="D9" s="22">
        <v>2.3999999999999998E-3</v>
      </c>
      <c r="F9" s="21" t="s">
        <v>478</v>
      </c>
      <c r="G9" s="23">
        <v>4450</v>
      </c>
      <c r="H9" s="21">
        <v>0.9</v>
      </c>
      <c r="K9" s="16">
        <f>LARGE(B12:C12,1)/(B12+C12)</f>
        <v>0.52581521739130432</v>
      </c>
      <c r="W9" s="21">
        <v>8</v>
      </c>
      <c r="X9" s="21">
        <v>671</v>
      </c>
      <c r="Y9" s="24">
        <v>44609</v>
      </c>
      <c r="Z9" s="21" t="s">
        <v>520</v>
      </c>
      <c r="AA9" s="21" t="s">
        <v>495</v>
      </c>
      <c r="AB9" s="21">
        <v>13.4</v>
      </c>
      <c r="AC9" s="21" t="s">
        <v>465</v>
      </c>
      <c r="AD9" s="21">
        <v>55</v>
      </c>
    </row>
    <row r="10" spans="1:30" ht="15.75" customHeight="1" thickBot="1" x14ac:dyDescent="0.3">
      <c r="A10" s="21">
        <v>5</v>
      </c>
      <c r="B10" s="22">
        <v>5.0000000000000001E-3</v>
      </c>
      <c r="C10" s="22">
        <v>2.2499999999999998E-3</v>
      </c>
      <c r="D10" s="22">
        <v>7.1999999999999998E-3</v>
      </c>
      <c r="F10" s="21" t="s">
        <v>479</v>
      </c>
      <c r="G10" s="23">
        <v>3989</v>
      </c>
      <c r="H10" s="21">
        <v>0.81</v>
      </c>
      <c r="K10" s="16">
        <f>LARGE(B20:C20,1)/(B20+C20)</f>
        <v>0.50761730652041437</v>
      </c>
      <c r="W10" s="21">
        <v>9</v>
      </c>
      <c r="X10" s="21">
        <v>665</v>
      </c>
      <c r="Y10" s="24">
        <v>44582</v>
      </c>
      <c r="Z10" s="21" t="s">
        <v>516</v>
      </c>
      <c r="AA10" s="21" t="s">
        <v>496</v>
      </c>
      <c r="AB10" s="21">
        <v>13.3</v>
      </c>
      <c r="AC10" s="21" t="s">
        <v>465</v>
      </c>
      <c r="AD10" s="21">
        <v>52</v>
      </c>
    </row>
    <row r="11" spans="1:30" ht="15.75" customHeight="1" thickBot="1" x14ac:dyDescent="0.3">
      <c r="A11" s="21">
        <v>6</v>
      </c>
      <c r="B11" s="22">
        <v>1.12E-2</v>
      </c>
      <c r="C11" s="22">
        <v>6.7999999999999996E-3</v>
      </c>
      <c r="D11" s="22">
        <v>1.7999999999999999E-2</v>
      </c>
      <c r="F11" s="21" t="s">
        <v>480</v>
      </c>
      <c r="G11" s="23">
        <v>3965</v>
      </c>
      <c r="H11" s="21">
        <v>0.8</v>
      </c>
      <c r="K11" s="16">
        <f>LARGE(B21:C21,1)/(B21+C21)</f>
        <v>0.50631229235880393</v>
      </c>
      <c r="W11" s="21">
        <v>10</v>
      </c>
      <c r="X11" s="21">
        <v>662</v>
      </c>
      <c r="Y11" s="24">
        <v>44611</v>
      </c>
      <c r="Z11" s="21" t="s">
        <v>519</v>
      </c>
      <c r="AA11" s="21" t="s">
        <v>497</v>
      </c>
      <c r="AB11" s="21">
        <v>13.2</v>
      </c>
      <c r="AC11" s="21" t="s">
        <v>465</v>
      </c>
      <c r="AD11" s="21">
        <v>53</v>
      </c>
    </row>
    <row r="12" spans="1:30" ht="15.75" customHeight="1" thickBot="1" x14ac:dyDescent="0.25">
      <c r="A12" s="21">
        <v>7</v>
      </c>
      <c r="B12" s="22">
        <v>1.9349999999999999E-2</v>
      </c>
      <c r="C12" s="22">
        <v>1.745E-2</v>
      </c>
      <c r="D12" s="22">
        <v>3.6799999999999999E-2</v>
      </c>
      <c r="F12" s="21" t="s">
        <v>481</v>
      </c>
      <c r="G12" s="23">
        <v>3827</v>
      </c>
      <c r="H12" s="21">
        <v>0.77</v>
      </c>
      <c r="W12" s="21">
        <v>20</v>
      </c>
      <c r="X12" s="21">
        <v>647</v>
      </c>
      <c r="Y12" s="24">
        <v>44586</v>
      </c>
      <c r="Z12" s="21" t="s">
        <v>518</v>
      </c>
      <c r="AA12" s="21" t="s">
        <v>493</v>
      </c>
      <c r="AB12" s="21">
        <v>12.9</v>
      </c>
      <c r="AC12" s="21" t="s">
        <v>464</v>
      </c>
      <c r="AD12" s="21">
        <v>51</v>
      </c>
    </row>
    <row r="13" spans="1:30" ht="15.75" customHeight="1" thickBot="1" x14ac:dyDescent="0.25">
      <c r="A13" s="21">
        <v>8</v>
      </c>
      <c r="B13" s="22">
        <v>3.1649999999999998E-2</v>
      </c>
      <c r="C13" s="22">
        <v>2.76E-2</v>
      </c>
      <c r="D13" s="22">
        <v>5.9200000000000003E-2</v>
      </c>
      <c r="F13" s="21" t="s">
        <v>482</v>
      </c>
      <c r="G13" s="23">
        <v>3658</v>
      </c>
      <c r="H13" s="21">
        <v>0.74</v>
      </c>
      <c r="W13" s="21">
        <v>25</v>
      </c>
      <c r="X13" s="21">
        <v>645</v>
      </c>
      <c r="Y13" s="24">
        <v>44624</v>
      </c>
      <c r="Z13" s="21" t="s">
        <v>519</v>
      </c>
      <c r="AA13" s="21" t="s">
        <v>496</v>
      </c>
      <c r="AB13" s="21">
        <v>12.9</v>
      </c>
      <c r="AC13" s="21" t="s">
        <v>464</v>
      </c>
      <c r="AD13" s="21">
        <v>50</v>
      </c>
    </row>
    <row r="14" spans="1:30" ht="15.75" customHeight="1" thickBot="1" x14ac:dyDescent="0.25">
      <c r="A14" s="21">
        <v>9</v>
      </c>
      <c r="B14" s="22">
        <v>3.9E-2</v>
      </c>
      <c r="C14" s="22">
        <v>3.5099999999999999E-2</v>
      </c>
      <c r="D14" s="22">
        <v>7.4099999999999999E-2</v>
      </c>
      <c r="F14" s="21" t="s">
        <v>483</v>
      </c>
      <c r="G14" s="23">
        <v>4478</v>
      </c>
      <c r="H14" s="21">
        <v>0.9</v>
      </c>
      <c r="W14" s="21">
        <v>30</v>
      </c>
      <c r="X14" s="21">
        <v>640</v>
      </c>
      <c r="Y14" s="24">
        <v>44595</v>
      </c>
      <c r="Z14" s="21" t="s">
        <v>520</v>
      </c>
      <c r="AA14" s="21" t="s">
        <v>495</v>
      </c>
      <c r="AB14" s="21">
        <v>12.8</v>
      </c>
      <c r="AC14" s="21" t="s">
        <v>465</v>
      </c>
      <c r="AD14" s="21">
        <v>53</v>
      </c>
    </row>
    <row r="15" spans="1:30" ht="15.75" customHeight="1" thickBot="1" x14ac:dyDescent="0.25">
      <c r="A15" s="21">
        <v>10</v>
      </c>
      <c r="B15" s="22">
        <v>4.1549999999999997E-2</v>
      </c>
      <c r="C15" s="22">
        <v>3.9899999999999998E-2</v>
      </c>
      <c r="D15" s="22">
        <v>8.1500000000000003E-2</v>
      </c>
      <c r="F15" s="21" t="s">
        <v>484</v>
      </c>
      <c r="G15" s="23">
        <v>5062</v>
      </c>
      <c r="H15" s="21">
        <v>1.02</v>
      </c>
      <c r="W15" s="21">
        <v>35</v>
      </c>
      <c r="X15" s="21">
        <v>639</v>
      </c>
      <c r="Y15" s="24">
        <v>44631</v>
      </c>
      <c r="Z15" s="21" t="s">
        <v>516</v>
      </c>
      <c r="AA15" s="21" t="s">
        <v>496</v>
      </c>
      <c r="AB15" s="21">
        <v>12.8</v>
      </c>
      <c r="AC15" s="21" t="s">
        <v>465</v>
      </c>
      <c r="AD15" s="21">
        <v>58</v>
      </c>
    </row>
    <row r="16" spans="1:30" ht="15.75" customHeight="1" thickBot="1" x14ac:dyDescent="0.25">
      <c r="A16" s="21">
        <v>11</v>
      </c>
      <c r="B16" s="22">
        <v>4.2200000000000001E-2</v>
      </c>
      <c r="C16" s="22">
        <v>4.5100000000000001E-2</v>
      </c>
      <c r="D16" s="22">
        <v>8.7300000000000003E-2</v>
      </c>
      <c r="F16" s="21" t="s">
        <v>485</v>
      </c>
      <c r="G16" s="23">
        <v>5107</v>
      </c>
      <c r="H16" s="21">
        <v>1.03</v>
      </c>
      <c r="W16" s="21">
        <v>40</v>
      </c>
      <c r="X16" s="21">
        <v>631</v>
      </c>
      <c r="Y16" s="24">
        <v>44610</v>
      </c>
      <c r="Z16" s="21" t="s">
        <v>520</v>
      </c>
      <c r="AA16" s="21" t="s">
        <v>496</v>
      </c>
      <c r="AB16" s="21">
        <v>12.6</v>
      </c>
      <c r="AC16" s="21" t="s">
        <v>465</v>
      </c>
      <c r="AD16" s="21">
        <v>53</v>
      </c>
    </row>
    <row r="17" spans="1:30" ht="15.75" customHeight="1" thickBot="1" x14ac:dyDescent="0.25">
      <c r="A17" s="21">
        <v>12</v>
      </c>
      <c r="B17" s="22">
        <v>4.3299999999999998E-2</v>
      </c>
      <c r="C17" s="22">
        <v>4.6949999999999999E-2</v>
      </c>
      <c r="D17" s="22">
        <v>9.0300000000000005E-2</v>
      </c>
      <c r="W17" s="21">
        <v>45</v>
      </c>
      <c r="X17" s="21">
        <v>626</v>
      </c>
      <c r="Y17" s="24">
        <v>44589</v>
      </c>
      <c r="Z17" s="21" t="s">
        <v>520</v>
      </c>
      <c r="AA17" s="21" t="s">
        <v>496</v>
      </c>
      <c r="AB17" s="21">
        <v>12.5</v>
      </c>
      <c r="AC17" s="21" t="s">
        <v>464</v>
      </c>
      <c r="AD17" s="21">
        <v>51</v>
      </c>
    </row>
    <row r="18" spans="1:30" ht="15.75" customHeight="1" thickBot="1" x14ac:dyDescent="0.25">
      <c r="A18" s="21">
        <v>13</v>
      </c>
      <c r="B18" s="22">
        <v>4.2299999999999997E-2</v>
      </c>
      <c r="C18" s="22">
        <v>4.5150000000000003E-2</v>
      </c>
      <c r="D18" s="22">
        <v>8.7499999999999994E-2</v>
      </c>
      <c r="W18" s="21">
        <v>50</v>
      </c>
      <c r="X18" s="21">
        <v>624</v>
      </c>
      <c r="Y18" s="24">
        <v>44607</v>
      </c>
      <c r="Z18" s="21" t="s">
        <v>518</v>
      </c>
      <c r="AA18" s="21" t="s">
        <v>493</v>
      </c>
      <c r="AB18" s="21">
        <v>12.5</v>
      </c>
      <c r="AC18" s="21" t="s">
        <v>465</v>
      </c>
      <c r="AD18" s="21">
        <v>51</v>
      </c>
    </row>
    <row r="19" spans="1:30" ht="15.75" customHeight="1" thickBot="1" x14ac:dyDescent="0.25">
      <c r="A19" s="21">
        <v>14</v>
      </c>
      <c r="B19" s="22">
        <v>4.0750000000000001E-2</v>
      </c>
      <c r="C19" s="22">
        <v>4.2900000000000001E-2</v>
      </c>
      <c r="D19" s="22">
        <v>8.3699999999999997E-2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615</v>
      </c>
      <c r="Y19" s="24">
        <v>44585</v>
      </c>
      <c r="Z19" s="21" t="s">
        <v>518</v>
      </c>
      <c r="AA19" s="21" t="s">
        <v>492</v>
      </c>
      <c r="AB19" s="21">
        <v>12.3</v>
      </c>
      <c r="AC19" s="21" t="s">
        <v>465</v>
      </c>
      <c r="AD19" s="21">
        <v>53</v>
      </c>
    </row>
    <row r="20" spans="1:30" ht="15.75" customHeight="1" thickBot="1" x14ac:dyDescent="0.25">
      <c r="A20" s="21">
        <v>15</v>
      </c>
      <c r="B20" s="22">
        <v>4.0399999999999998E-2</v>
      </c>
      <c r="C20" s="22">
        <v>4.165E-2</v>
      </c>
      <c r="D20" s="22">
        <v>8.2000000000000003E-2</v>
      </c>
      <c r="F20" s="21" t="s">
        <v>488</v>
      </c>
      <c r="G20" s="23">
        <v>4209</v>
      </c>
      <c r="H20" s="21">
        <v>0.85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608</v>
      </c>
      <c r="Y20" s="24">
        <v>44860</v>
      </c>
      <c r="Z20" s="21" t="s">
        <v>516</v>
      </c>
      <c r="AA20" s="21" t="s">
        <v>494</v>
      </c>
      <c r="AB20" s="21">
        <v>12.2</v>
      </c>
      <c r="AC20" s="21" t="s">
        <v>465</v>
      </c>
      <c r="AD20" s="21">
        <v>51</v>
      </c>
    </row>
    <row r="21" spans="1:30" ht="15.75" customHeight="1" thickBot="1" x14ac:dyDescent="0.25">
      <c r="A21" s="21">
        <v>16</v>
      </c>
      <c r="B21" s="22">
        <v>3.7150000000000002E-2</v>
      </c>
      <c r="C21" s="22">
        <v>3.8100000000000002E-2</v>
      </c>
      <c r="D21" s="22">
        <v>7.5300000000000006E-2</v>
      </c>
      <c r="F21" s="21" t="s">
        <v>492</v>
      </c>
      <c r="G21" s="23">
        <v>4948</v>
      </c>
      <c r="H21" s="21">
        <v>1</v>
      </c>
      <c r="J21" s="12">
        <v>5</v>
      </c>
      <c r="K21" s="12">
        <f>X6</f>
        <v>680</v>
      </c>
      <c r="L21" s="18"/>
      <c r="M21" s="12"/>
      <c r="N21" s="140">
        <f>K21/$F$2</f>
        <v>0.13600000000000001</v>
      </c>
      <c r="W21" s="21">
        <v>125</v>
      </c>
      <c r="X21" s="21">
        <v>600</v>
      </c>
      <c r="Y21" s="24">
        <v>44599</v>
      </c>
      <c r="Z21" s="21" t="s">
        <v>520</v>
      </c>
      <c r="AA21" s="21" t="s">
        <v>492</v>
      </c>
      <c r="AB21" s="21">
        <v>12</v>
      </c>
      <c r="AC21" s="21" t="s">
        <v>465</v>
      </c>
      <c r="AD21" s="21">
        <v>52</v>
      </c>
    </row>
    <row r="22" spans="1:30" ht="15.75" customHeight="1" thickBot="1" x14ac:dyDescent="0.25">
      <c r="A22" s="21">
        <v>17</v>
      </c>
      <c r="B22" s="22">
        <v>3.5049999999999998E-2</v>
      </c>
      <c r="C22" s="22">
        <v>3.3750000000000002E-2</v>
      </c>
      <c r="D22" s="22">
        <v>6.88E-2</v>
      </c>
      <c r="F22" s="21" t="s">
        <v>493</v>
      </c>
      <c r="G22" s="23">
        <v>5041</v>
      </c>
      <c r="H22" s="21">
        <v>1.02</v>
      </c>
      <c r="J22" s="12">
        <v>10</v>
      </c>
      <c r="K22" s="12">
        <f>X11</f>
        <v>662</v>
      </c>
      <c r="L22" s="18"/>
      <c r="M22" s="12"/>
      <c r="N22" s="140">
        <f t="shared" ref="N22:N28" si="0">K22/$F$2</f>
        <v>0.13239999999999999</v>
      </c>
      <c r="W22" s="21">
        <v>150</v>
      </c>
      <c r="X22" s="21">
        <v>594</v>
      </c>
      <c r="Y22" s="24">
        <v>44625</v>
      </c>
      <c r="Z22" s="21" t="s">
        <v>520</v>
      </c>
      <c r="AA22" s="21" t="s">
        <v>497</v>
      </c>
      <c r="AB22" s="21">
        <v>11.9</v>
      </c>
      <c r="AC22" s="21" t="s">
        <v>465</v>
      </c>
      <c r="AD22" s="21">
        <v>53</v>
      </c>
    </row>
    <row r="23" spans="1:30" ht="15.75" customHeight="1" thickBot="1" x14ac:dyDescent="0.25">
      <c r="A23" s="21">
        <v>18</v>
      </c>
      <c r="B23" s="22">
        <v>2.4E-2</v>
      </c>
      <c r="C23" s="22">
        <v>2.5700000000000001E-2</v>
      </c>
      <c r="D23" s="22">
        <v>4.9700000000000001E-2</v>
      </c>
      <c r="F23" s="21" t="s">
        <v>494</v>
      </c>
      <c r="G23" s="23">
        <v>5156</v>
      </c>
      <c r="H23" s="21">
        <v>1.04</v>
      </c>
      <c r="J23" s="12">
        <v>20</v>
      </c>
      <c r="K23" s="12">
        <f>X12</f>
        <v>647</v>
      </c>
      <c r="L23" s="18"/>
      <c r="M23" s="12"/>
      <c r="N23" s="140">
        <f t="shared" si="0"/>
        <v>0.12939999999999999</v>
      </c>
      <c r="W23" s="21">
        <v>175</v>
      </c>
      <c r="X23" s="21">
        <v>589</v>
      </c>
      <c r="Y23" s="24">
        <v>44632</v>
      </c>
      <c r="Z23" s="21" t="s">
        <v>519</v>
      </c>
      <c r="AA23" s="21" t="s">
        <v>497</v>
      </c>
      <c r="AB23" s="21">
        <v>11.8</v>
      </c>
      <c r="AC23" s="21" t="s">
        <v>464</v>
      </c>
      <c r="AD23" s="21">
        <v>53</v>
      </c>
    </row>
    <row r="24" spans="1:30" ht="15.75" customHeight="1" thickBot="1" x14ac:dyDescent="0.25">
      <c r="A24" s="21">
        <v>19</v>
      </c>
      <c r="B24" s="22">
        <v>1.6449999999999999E-2</v>
      </c>
      <c r="C24" s="22">
        <v>1.8100000000000002E-2</v>
      </c>
      <c r="D24" s="22">
        <v>3.4599999999999999E-2</v>
      </c>
      <c r="F24" s="21" t="s">
        <v>495</v>
      </c>
      <c r="G24" s="23">
        <v>5086</v>
      </c>
      <c r="H24" s="21">
        <v>1.03</v>
      </c>
      <c r="J24" s="12">
        <v>30</v>
      </c>
      <c r="K24" s="12">
        <f>X14</f>
        <v>640</v>
      </c>
      <c r="L24" s="18"/>
      <c r="M24" s="12"/>
      <c r="N24" s="140">
        <f t="shared" si="0"/>
        <v>0.128</v>
      </c>
      <c r="W24" s="21">
        <v>200</v>
      </c>
      <c r="X24" s="21">
        <v>583</v>
      </c>
      <c r="Y24" s="24">
        <v>44585</v>
      </c>
      <c r="Z24" s="21" t="s">
        <v>515</v>
      </c>
      <c r="AA24" s="21" t="s">
        <v>492</v>
      </c>
      <c r="AB24" s="21">
        <v>11.7</v>
      </c>
      <c r="AC24" s="21" t="s">
        <v>465</v>
      </c>
      <c r="AD24" s="21">
        <v>53</v>
      </c>
    </row>
    <row r="25" spans="1:30" ht="15.75" customHeight="1" thickBot="1" x14ac:dyDescent="0.25">
      <c r="A25" s="21">
        <v>20</v>
      </c>
      <c r="B25" s="22">
        <v>1.14E-2</v>
      </c>
      <c r="C25" s="22">
        <v>1.345E-2</v>
      </c>
      <c r="D25" s="22">
        <v>2.4899999999999999E-2</v>
      </c>
      <c r="F25" s="21" t="s">
        <v>496</v>
      </c>
      <c r="G25" s="23">
        <v>5403</v>
      </c>
      <c r="H25" s="21">
        <v>1.0900000000000001</v>
      </c>
      <c r="J25" s="12">
        <v>50</v>
      </c>
      <c r="K25" s="12">
        <f>X18</f>
        <v>624</v>
      </c>
      <c r="L25" s="18"/>
      <c r="M25" s="12"/>
      <c r="N25" s="140">
        <f t="shared" si="0"/>
        <v>0.12479999999999999</v>
      </c>
    </row>
    <row r="26" spans="1:30" ht="15.75" customHeight="1" thickBot="1" x14ac:dyDescent="0.25">
      <c r="A26" s="21">
        <v>21</v>
      </c>
      <c r="B26" s="22">
        <v>7.1500000000000001E-3</v>
      </c>
      <c r="C26" s="22">
        <v>8.6E-3</v>
      </c>
      <c r="D26" s="22">
        <v>1.5699999999999999E-2</v>
      </c>
      <c r="F26" s="21" t="s">
        <v>497</v>
      </c>
      <c r="G26" s="23">
        <v>4797</v>
      </c>
      <c r="H26" s="21">
        <v>0.97</v>
      </c>
      <c r="J26" s="12">
        <v>100</v>
      </c>
      <c r="K26" s="12">
        <f>X20</f>
        <v>608</v>
      </c>
      <c r="L26" s="18"/>
      <c r="M26" s="12"/>
      <c r="N26" s="140">
        <f t="shared" si="0"/>
        <v>0.1216</v>
      </c>
    </row>
    <row r="27" spans="1:30" ht="15.75" customHeight="1" thickBot="1" x14ac:dyDescent="0.25">
      <c r="A27" s="21">
        <v>22</v>
      </c>
      <c r="B27" s="22">
        <v>4.4999999999999997E-3</v>
      </c>
      <c r="C27" s="22">
        <v>4.8500000000000001E-3</v>
      </c>
      <c r="D27" s="22">
        <v>9.4000000000000004E-3</v>
      </c>
      <c r="J27" s="12">
        <v>150</v>
      </c>
      <c r="K27" s="12">
        <f>X22</f>
        <v>594</v>
      </c>
      <c r="L27" s="18"/>
      <c r="M27" s="12"/>
      <c r="N27" s="140">
        <f t="shared" si="0"/>
        <v>0.1188</v>
      </c>
    </row>
    <row r="28" spans="1:30" ht="15.75" customHeight="1" thickBot="1" x14ac:dyDescent="0.25">
      <c r="A28" s="21">
        <v>23</v>
      </c>
      <c r="B28" s="22">
        <v>2.4499999999999999E-3</v>
      </c>
      <c r="C28" s="22">
        <v>2.5999999999999999E-3</v>
      </c>
      <c r="D28" s="22">
        <v>5.0000000000000001E-3</v>
      </c>
      <c r="J28" s="12">
        <v>200</v>
      </c>
      <c r="K28" s="12">
        <f>X24</f>
        <v>583</v>
      </c>
      <c r="L28" s="18"/>
      <c r="M28" s="12"/>
      <c r="N28" s="140">
        <f t="shared" si="0"/>
        <v>0.1166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1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10.125" hidden="1" customWidth="1"/>
  </cols>
  <sheetData>
    <row r="1" spans="1:30" ht="24" thickBot="1" x14ac:dyDescent="0.25">
      <c r="A1" s="151" t="s">
        <v>532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4">
      <c r="D2" s="5" t="s">
        <v>673</v>
      </c>
      <c r="F2" s="6">
        <v>28700</v>
      </c>
      <c r="H2" s="7" t="s">
        <v>462</v>
      </c>
      <c r="W2" s="21">
        <v>1</v>
      </c>
      <c r="X2" s="21">
        <v>3740</v>
      </c>
      <c r="Y2" s="24">
        <v>44748</v>
      </c>
      <c r="Z2" s="21" t="s">
        <v>521</v>
      </c>
      <c r="AA2" s="21" t="s">
        <v>494</v>
      </c>
      <c r="AB2" s="21">
        <v>13</v>
      </c>
      <c r="AC2" s="21" t="s">
        <v>464</v>
      </c>
      <c r="AD2" s="21">
        <v>77</v>
      </c>
    </row>
    <row r="3" spans="1:30" ht="15.75" customHeight="1" thickBot="1" x14ac:dyDescent="0.25">
      <c r="W3" s="21">
        <v>2</v>
      </c>
      <c r="X3" s="21">
        <v>3200</v>
      </c>
      <c r="Y3" s="24">
        <v>44664</v>
      </c>
      <c r="Z3" s="21" t="s">
        <v>514</v>
      </c>
      <c r="AA3" s="21" t="s">
        <v>494</v>
      </c>
      <c r="AB3" s="21">
        <v>11.1</v>
      </c>
      <c r="AC3" s="21" t="s">
        <v>465</v>
      </c>
      <c r="AD3" s="21">
        <v>68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3154</v>
      </c>
      <c r="Y4" s="24">
        <v>44914</v>
      </c>
      <c r="Z4" s="21" t="s">
        <v>515</v>
      </c>
      <c r="AA4" s="21" t="s">
        <v>492</v>
      </c>
      <c r="AB4" s="21">
        <v>11</v>
      </c>
      <c r="AC4" s="21" t="s">
        <v>465</v>
      </c>
      <c r="AD4" s="21">
        <v>70</v>
      </c>
    </row>
    <row r="5" spans="1:30" ht="15.75" customHeight="1" thickBot="1" x14ac:dyDescent="0.25">
      <c r="A5" s="21">
        <v>0</v>
      </c>
      <c r="B5" s="22">
        <v>4.1383275261324048E-3</v>
      </c>
      <c r="C5" s="22">
        <v>4.9547038327526138E-3</v>
      </c>
      <c r="D5" s="41">
        <v>9.1000000000000004E-3</v>
      </c>
      <c r="F5" s="21" t="s">
        <v>471</v>
      </c>
      <c r="G5" s="23">
        <v>27301</v>
      </c>
      <c r="H5" s="25">
        <v>0.95</v>
      </c>
      <c r="J5" s="164" t="s">
        <v>472</v>
      </c>
      <c r="K5" s="165"/>
      <c r="L5" s="165"/>
      <c r="M5" s="165"/>
      <c r="N5" s="166"/>
      <c r="W5" s="21">
        <v>4</v>
      </c>
      <c r="X5" s="21">
        <v>3129</v>
      </c>
      <c r="Y5" s="24">
        <v>44824</v>
      </c>
      <c r="Z5" s="21" t="s">
        <v>513</v>
      </c>
      <c r="AA5" s="21" t="s">
        <v>493</v>
      </c>
      <c r="AB5" s="21">
        <v>10.9</v>
      </c>
      <c r="AC5" s="21" t="s">
        <v>465</v>
      </c>
      <c r="AD5" s="21">
        <v>66</v>
      </c>
    </row>
    <row r="6" spans="1:30" ht="15.75" customHeight="1" thickBot="1" x14ac:dyDescent="0.25">
      <c r="A6" s="21">
        <v>1</v>
      </c>
      <c r="B6" s="22">
        <v>2.8334494773519163E-3</v>
      </c>
      <c r="C6" s="22">
        <v>3.5121951219512196E-3</v>
      </c>
      <c r="D6" s="22">
        <v>6.3E-3</v>
      </c>
      <c r="F6" s="21" t="s">
        <v>473</v>
      </c>
      <c r="G6" s="23">
        <v>30041</v>
      </c>
      <c r="H6" s="25">
        <v>1.05</v>
      </c>
      <c r="J6" s="113" t="s">
        <v>474</v>
      </c>
      <c r="K6" s="114">
        <f>LARGE((K8,K9),1)</f>
        <v>0.76097993243118511</v>
      </c>
      <c r="L6" s="45"/>
      <c r="M6" s="45"/>
      <c r="N6" s="114" t="s">
        <v>465</v>
      </c>
      <c r="W6" s="21">
        <v>5</v>
      </c>
      <c r="X6" s="21">
        <v>3110</v>
      </c>
      <c r="Y6" s="24">
        <v>44742</v>
      </c>
      <c r="Z6" s="21" t="s">
        <v>513</v>
      </c>
      <c r="AA6" s="21" t="s">
        <v>495</v>
      </c>
      <c r="AB6" s="21">
        <v>10.8</v>
      </c>
      <c r="AC6" s="21" t="s">
        <v>465</v>
      </c>
      <c r="AD6" s="21">
        <v>57</v>
      </c>
    </row>
    <row r="7" spans="1:30" ht="15.75" customHeight="1" thickBot="1" x14ac:dyDescent="0.25">
      <c r="A7" s="21">
        <v>2</v>
      </c>
      <c r="B7" s="22">
        <v>2.4606271777003487E-3</v>
      </c>
      <c r="C7" s="22">
        <v>3.7630662020905923E-3</v>
      </c>
      <c r="D7" s="22">
        <v>6.1999999999999998E-3</v>
      </c>
      <c r="F7" s="21" t="s">
        <v>475</v>
      </c>
      <c r="G7" s="23">
        <v>30792</v>
      </c>
      <c r="H7" s="25">
        <v>1.07</v>
      </c>
      <c r="J7" s="12" t="s">
        <v>476</v>
      </c>
      <c r="K7" s="114">
        <f>LARGE((K10,K11),1)</f>
        <v>0.59775030670917073</v>
      </c>
      <c r="L7" s="45"/>
      <c r="M7" s="45"/>
      <c r="N7" s="114" t="s">
        <v>465</v>
      </c>
      <c r="W7" s="21">
        <v>6</v>
      </c>
      <c r="X7" s="21">
        <v>2796</v>
      </c>
      <c r="Y7" s="24">
        <v>44664</v>
      </c>
      <c r="Z7" s="21" t="s">
        <v>513</v>
      </c>
      <c r="AA7" s="21" t="s">
        <v>494</v>
      </c>
      <c r="AB7" s="21">
        <v>9.6999999999999993</v>
      </c>
      <c r="AC7" s="21" t="s">
        <v>465</v>
      </c>
      <c r="AD7" s="21">
        <v>60</v>
      </c>
    </row>
    <row r="8" spans="1:30" ht="15.75" customHeight="1" thickBot="1" x14ac:dyDescent="0.3">
      <c r="A8" s="21">
        <v>3</v>
      </c>
      <c r="B8" s="22">
        <v>1.7522648083623694E-3</v>
      </c>
      <c r="C8" s="22">
        <v>2.6341463414634144E-3</v>
      </c>
      <c r="D8" s="22">
        <v>4.4000000000000003E-3</v>
      </c>
      <c r="F8" s="21" t="s">
        <v>477</v>
      </c>
      <c r="G8" s="23">
        <v>29902</v>
      </c>
      <c r="H8" s="25">
        <v>1.04</v>
      </c>
      <c r="K8" s="16">
        <f>LARGE(B11:C11,1)/(B11+C11)</f>
        <v>0.72546718050462755</v>
      </c>
      <c r="W8" s="21">
        <v>7</v>
      </c>
      <c r="X8" s="21">
        <v>2781</v>
      </c>
      <c r="Y8" s="24">
        <v>44897</v>
      </c>
      <c r="Z8" s="21" t="s">
        <v>514</v>
      </c>
      <c r="AA8" s="21" t="s">
        <v>496</v>
      </c>
      <c r="AB8" s="21">
        <v>9.6999999999999993</v>
      </c>
      <c r="AC8" s="21" t="s">
        <v>465</v>
      </c>
      <c r="AD8" s="21">
        <v>57</v>
      </c>
    </row>
    <row r="9" spans="1:30" ht="15.75" customHeight="1" thickBot="1" x14ac:dyDescent="0.3">
      <c r="A9" s="21">
        <v>4</v>
      </c>
      <c r="B9" s="22">
        <v>1.7149825783972126E-3</v>
      </c>
      <c r="C9" s="22">
        <v>3.7630662020905923E-3</v>
      </c>
      <c r="D9" s="22">
        <v>5.4999999999999997E-3</v>
      </c>
      <c r="F9" s="21" t="s">
        <v>478</v>
      </c>
      <c r="G9" s="23">
        <v>28315</v>
      </c>
      <c r="H9" s="25">
        <v>0.99</v>
      </c>
      <c r="K9" s="16">
        <f>LARGE(B12:C12,1)/(B12+C12)</f>
        <v>0.76097993243118511</v>
      </c>
      <c r="W9" s="21">
        <v>8</v>
      </c>
      <c r="X9" s="21">
        <v>2777</v>
      </c>
      <c r="Y9" s="24">
        <v>44896</v>
      </c>
      <c r="Z9" s="21" t="s">
        <v>513</v>
      </c>
      <c r="AA9" s="21" t="s">
        <v>495</v>
      </c>
      <c r="AB9" s="21">
        <v>9.6999999999999993</v>
      </c>
      <c r="AC9" s="21" t="s">
        <v>465</v>
      </c>
      <c r="AD9" s="21">
        <v>60</v>
      </c>
    </row>
    <row r="10" spans="1:30" ht="15.75" customHeight="1" thickBot="1" x14ac:dyDescent="0.3">
      <c r="A10" s="21">
        <v>5</v>
      </c>
      <c r="B10" s="22">
        <v>3.9891986062717769E-3</v>
      </c>
      <c r="C10" s="22">
        <v>8.6550522648083626E-3</v>
      </c>
      <c r="D10" s="22">
        <v>1.26E-2</v>
      </c>
      <c r="F10" s="21" t="s">
        <v>479</v>
      </c>
      <c r="G10" s="23">
        <v>28149</v>
      </c>
      <c r="H10" s="25">
        <v>0.98</v>
      </c>
      <c r="K10" s="16">
        <f>LARGE(B20:C20,1)/(B20+C20)</f>
        <v>0.59775030670917073</v>
      </c>
      <c r="W10" s="21">
        <v>9</v>
      </c>
      <c r="X10" s="21">
        <v>2772</v>
      </c>
      <c r="Y10" s="24">
        <v>44652</v>
      </c>
      <c r="Z10" s="21" t="s">
        <v>513</v>
      </c>
      <c r="AA10" s="21" t="s">
        <v>496</v>
      </c>
      <c r="AB10" s="21">
        <v>9.6999999999999993</v>
      </c>
      <c r="AC10" s="21" t="s">
        <v>465</v>
      </c>
      <c r="AD10" s="21">
        <v>56</v>
      </c>
    </row>
    <row r="11" spans="1:30" ht="15.75" customHeight="1" thickBot="1" x14ac:dyDescent="0.3">
      <c r="A11" s="21">
        <v>6</v>
      </c>
      <c r="B11" s="22">
        <v>9.2087108013937293E-3</v>
      </c>
      <c r="C11" s="22">
        <v>2.4334494773519164E-2</v>
      </c>
      <c r="D11" s="22">
        <v>3.3500000000000002E-2</v>
      </c>
      <c r="F11" s="21" t="s">
        <v>480</v>
      </c>
      <c r="G11" s="23">
        <v>27537</v>
      </c>
      <c r="H11" s="25">
        <v>0.96</v>
      </c>
      <c r="K11" s="16">
        <f>LARGE(B21:C21,1)/(B21+C21)</f>
        <v>0.583953359507831</v>
      </c>
      <c r="W11" s="21">
        <v>10</v>
      </c>
      <c r="X11" s="21">
        <v>2772</v>
      </c>
      <c r="Y11" s="24">
        <v>44866</v>
      </c>
      <c r="Z11" s="21" t="s">
        <v>514</v>
      </c>
      <c r="AA11" s="21" t="s">
        <v>493</v>
      </c>
      <c r="AB11" s="21">
        <v>9.6999999999999993</v>
      </c>
      <c r="AC11" s="21" t="s">
        <v>465</v>
      </c>
      <c r="AD11" s="21">
        <v>61</v>
      </c>
    </row>
    <row r="12" spans="1:30" ht="15.75" customHeight="1" thickBot="1" x14ac:dyDescent="0.25">
      <c r="A12" s="21">
        <v>7</v>
      </c>
      <c r="B12" s="22">
        <v>1.3533449477351914E-2</v>
      </c>
      <c r="C12" s="22">
        <v>4.3087108013937281E-2</v>
      </c>
      <c r="D12" s="22">
        <v>5.6599999999999998E-2</v>
      </c>
      <c r="F12" s="21" t="s">
        <v>481</v>
      </c>
      <c r="G12" s="23">
        <v>28858</v>
      </c>
      <c r="H12" s="25">
        <v>1.01</v>
      </c>
      <c r="W12" s="21">
        <v>20</v>
      </c>
      <c r="X12" s="21">
        <v>2713</v>
      </c>
      <c r="Y12" s="24">
        <v>44637</v>
      </c>
      <c r="Z12" s="21" t="s">
        <v>513</v>
      </c>
      <c r="AA12" s="21" t="s">
        <v>495</v>
      </c>
      <c r="AB12" s="21">
        <v>9.5</v>
      </c>
      <c r="AC12" s="21" t="s">
        <v>465</v>
      </c>
      <c r="AD12" s="21">
        <v>56</v>
      </c>
    </row>
    <row r="13" spans="1:30" ht="15.75" customHeight="1" thickBot="1" x14ac:dyDescent="0.25">
      <c r="A13" s="21">
        <v>8</v>
      </c>
      <c r="B13" s="22">
        <v>1.5397560975609757E-2</v>
      </c>
      <c r="C13" s="22">
        <v>4.5282229965156788E-2</v>
      </c>
      <c r="D13" s="22">
        <v>6.0699999999999997E-2</v>
      </c>
      <c r="F13" s="21" t="s">
        <v>482</v>
      </c>
      <c r="G13" s="23">
        <v>25903</v>
      </c>
      <c r="H13" s="25">
        <v>0.9</v>
      </c>
      <c r="W13" s="21">
        <v>25</v>
      </c>
      <c r="X13" s="21">
        <v>2678</v>
      </c>
      <c r="Y13" s="24">
        <v>44909</v>
      </c>
      <c r="Z13" s="21" t="s">
        <v>513</v>
      </c>
      <c r="AA13" s="21" t="s">
        <v>494</v>
      </c>
      <c r="AB13" s="21">
        <v>9.3000000000000007</v>
      </c>
      <c r="AC13" s="21" t="s">
        <v>465</v>
      </c>
      <c r="AD13" s="21">
        <v>58</v>
      </c>
    </row>
    <row r="14" spans="1:30" ht="15.75" customHeight="1" thickBot="1" x14ac:dyDescent="0.25">
      <c r="A14" s="21">
        <v>9</v>
      </c>
      <c r="B14" s="22">
        <v>1.7858188153310105E-2</v>
      </c>
      <c r="C14" s="22">
        <v>3.9574912891986058E-2</v>
      </c>
      <c r="D14" s="22">
        <v>5.7500000000000002E-2</v>
      </c>
      <c r="F14" s="21" t="s">
        <v>483</v>
      </c>
      <c r="G14" s="23">
        <v>28404</v>
      </c>
      <c r="H14" s="25">
        <v>0.99</v>
      </c>
      <c r="W14" s="21">
        <v>30</v>
      </c>
      <c r="X14" s="21">
        <v>2667</v>
      </c>
      <c r="Y14" s="24">
        <v>44649</v>
      </c>
      <c r="Z14" s="21" t="s">
        <v>513</v>
      </c>
      <c r="AA14" s="21" t="s">
        <v>493</v>
      </c>
      <c r="AB14" s="21">
        <v>9.3000000000000007</v>
      </c>
      <c r="AC14" s="21" t="s">
        <v>465</v>
      </c>
      <c r="AD14" s="21">
        <v>60</v>
      </c>
    </row>
    <row r="15" spans="1:30" ht="15.75" customHeight="1" thickBot="1" x14ac:dyDescent="0.25">
      <c r="A15" s="21">
        <v>10</v>
      </c>
      <c r="B15" s="22">
        <v>1.9983275261324041E-2</v>
      </c>
      <c r="C15" s="22">
        <v>3.9386759581881529E-2</v>
      </c>
      <c r="D15" s="22">
        <v>5.9400000000000001E-2</v>
      </c>
      <c r="F15" s="21" t="s">
        <v>484</v>
      </c>
      <c r="G15" s="23">
        <v>29371</v>
      </c>
      <c r="H15" s="25">
        <v>1.03</v>
      </c>
      <c r="W15" s="21">
        <v>35</v>
      </c>
      <c r="X15" s="21">
        <v>2658</v>
      </c>
      <c r="Y15" s="24">
        <v>44867</v>
      </c>
      <c r="Z15" s="21" t="s">
        <v>514</v>
      </c>
      <c r="AA15" s="21" t="s">
        <v>494</v>
      </c>
      <c r="AB15" s="21">
        <v>9.3000000000000007</v>
      </c>
      <c r="AC15" s="21" t="s">
        <v>465</v>
      </c>
      <c r="AD15" s="21">
        <v>57</v>
      </c>
    </row>
    <row r="16" spans="1:30" ht="15.75" customHeight="1" thickBot="1" x14ac:dyDescent="0.25">
      <c r="A16" s="21">
        <v>11</v>
      </c>
      <c r="B16" s="22">
        <v>2.2630313588850176E-2</v>
      </c>
      <c r="C16" s="22">
        <v>4.0891986062717767E-2</v>
      </c>
      <c r="D16" s="22">
        <v>6.3500000000000001E-2</v>
      </c>
      <c r="F16" s="21" t="s">
        <v>485</v>
      </c>
      <c r="G16" s="23">
        <v>29987</v>
      </c>
      <c r="H16" s="25">
        <v>1.05</v>
      </c>
      <c r="W16" s="21">
        <v>40</v>
      </c>
      <c r="X16" s="21">
        <v>2648</v>
      </c>
      <c r="Y16" s="24">
        <v>44628</v>
      </c>
      <c r="Z16" s="21" t="s">
        <v>513</v>
      </c>
      <c r="AA16" s="21" t="s">
        <v>493</v>
      </c>
      <c r="AB16" s="21">
        <v>9.1999999999999993</v>
      </c>
      <c r="AC16" s="21" t="s">
        <v>465</v>
      </c>
      <c r="AD16" s="21">
        <v>57</v>
      </c>
    </row>
    <row r="17" spans="1:30" ht="15.75" customHeight="1" thickBot="1" x14ac:dyDescent="0.25">
      <c r="A17" s="21">
        <v>12</v>
      </c>
      <c r="B17" s="22">
        <v>2.5873867595818816E-2</v>
      </c>
      <c r="C17" s="22">
        <v>4.3839721254355403E-2</v>
      </c>
      <c r="D17" s="22">
        <v>6.9699999999999998E-2</v>
      </c>
      <c r="W17" s="21">
        <v>45</v>
      </c>
      <c r="X17" s="21">
        <v>2638</v>
      </c>
      <c r="Y17" s="24">
        <v>44862</v>
      </c>
      <c r="Z17" s="21" t="s">
        <v>515</v>
      </c>
      <c r="AA17" s="21" t="s">
        <v>496</v>
      </c>
      <c r="AB17" s="21">
        <v>9.1999999999999993</v>
      </c>
      <c r="AC17" s="21" t="s">
        <v>465</v>
      </c>
      <c r="AD17" s="21">
        <v>59</v>
      </c>
    </row>
    <row r="18" spans="1:30" ht="15.75" customHeight="1" thickBot="1" x14ac:dyDescent="0.25">
      <c r="A18" s="21">
        <v>13</v>
      </c>
      <c r="B18" s="22">
        <v>2.6619512195121951E-2</v>
      </c>
      <c r="C18" s="22">
        <v>4.258536585365854E-2</v>
      </c>
      <c r="D18" s="22">
        <v>6.9199999999999998E-2</v>
      </c>
      <c r="W18" s="21">
        <v>50</v>
      </c>
      <c r="X18" s="21">
        <v>2633</v>
      </c>
      <c r="Y18" s="24">
        <v>44589</v>
      </c>
      <c r="Z18" s="21" t="s">
        <v>513</v>
      </c>
      <c r="AA18" s="21" t="s">
        <v>496</v>
      </c>
      <c r="AB18" s="21">
        <v>9.1999999999999993</v>
      </c>
      <c r="AC18" s="21" t="s">
        <v>465</v>
      </c>
      <c r="AD18" s="21">
        <v>57</v>
      </c>
    </row>
    <row r="19" spans="1:30" ht="15.75" customHeight="1" thickBot="1" x14ac:dyDescent="0.25">
      <c r="A19" s="21">
        <v>14</v>
      </c>
      <c r="B19" s="22">
        <v>2.7327874564459932E-2</v>
      </c>
      <c r="C19" s="22">
        <v>4.2397212543554004E-2</v>
      </c>
      <c r="D19" s="22">
        <v>6.9699999999999998E-2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2606</v>
      </c>
      <c r="Y19" s="24">
        <v>44868</v>
      </c>
      <c r="Z19" s="21" t="s">
        <v>513</v>
      </c>
      <c r="AA19" s="21" t="s">
        <v>495</v>
      </c>
      <c r="AB19" s="21">
        <v>9.1</v>
      </c>
      <c r="AC19" s="21" t="s">
        <v>465</v>
      </c>
      <c r="AD19" s="21">
        <v>59</v>
      </c>
    </row>
    <row r="20" spans="1:30" ht="15.75" customHeight="1" thickBot="1" x14ac:dyDescent="0.25">
      <c r="A20" s="21">
        <v>15</v>
      </c>
      <c r="B20" s="22">
        <v>2.8446341463414637E-2</v>
      </c>
      <c r="C20" s="22">
        <v>4.227177700348432E-2</v>
      </c>
      <c r="D20" s="22">
        <v>7.0699999999999999E-2</v>
      </c>
      <c r="F20" s="21" t="s">
        <v>488</v>
      </c>
      <c r="G20" s="23">
        <v>18708</v>
      </c>
      <c r="H20" s="21">
        <v>0.65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2584</v>
      </c>
      <c r="Y20" s="24">
        <v>44873</v>
      </c>
      <c r="Z20" s="21" t="s">
        <v>514</v>
      </c>
      <c r="AA20" s="21" t="s">
        <v>493</v>
      </c>
      <c r="AB20" s="21">
        <v>9</v>
      </c>
      <c r="AC20" s="21" t="s">
        <v>465</v>
      </c>
      <c r="AD20" s="21">
        <v>59</v>
      </c>
    </row>
    <row r="21" spans="1:30" ht="15.75" customHeight="1" thickBot="1" x14ac:dyDescent="0.25">
      <c r="A21" s="21">
        <v>16</v>
      </c>
      <c r="B21" s="22">
        <v>3.060871080139373E-2</v>
      </c>
      <c r="C21" s="22">
        <v>4.2961672473867597E-2</v>
      </c>
      <c r="D21" s="22">
        <v>7.3599999999999999E-2</v>
      </c>
      <c r="F21" s="21" t="s">
        <v>492</v>
      </c>
      <c r="G21" s="23">
        <v>29867</v>
      </c>
      <c r="H21" s="21">
        <v>1.04</v>
      </c>
      <c r="J21" s="12">
        <v>5</v>
      </c>
      <c r="K21" s="12">
        <f>X6</f>
        <v>3110</v>
      </c>
      <c r="L21" s="18"/>
      <c r="M21" s="12"/>
      <c r="N21" s="140">
        <f>K21/$F$2</f>
        <v>0.10836236933797909</v>
      </c>
      <c r="W21" s="21">
        <v>125</v>
      </c>
      <c r="X21" s="21">
        <v>2568</v>
      </c>
      <c r="Y21" s="24">
        <v>44826</v>
      </c>
      <c r="Z21" s="21" t="s">
        <v>514</v>
      </c>
      <c r="AA21" s="21" t="s">
        <v>495</v>
      </c>
      <c r="AB21" s="21">
        <v>8.9</v>
      </c>
      <c r="AC21" s="21" t="s">
        <v>465</v>
      </c>
      <c r="AD21" s="21">
        <v>56</v>
      </c>
    </row>
    <row r="22" spans="1:30" ht="15.75" customHeight="1" thickBot="1" x14ac:dyDescent="0.25">
      <c r="A22" s="21">
        <v>17</v>
      </c>
      <c r="B22" s="22">
        <v>3.2025435540069688E-2</v>
      </c>
      <c r="C22" s="22">
        <v>4.2209059233449475E-2</v>
      </c>
      <c r="D22" s="22">
        <v>7.4300000000000005E-2</v>
      </c>
      <c r="F22" s="21" t="s">
        <v>493</v>
      </c>
      <c r="G22" s="23">
        <v>31512</v>
      </c>
      <c r="H22" s="21">
        <v>1.1000000000000001</v>
      </c>
      <c r="J22" s="12">
        <v>10</v>
      </c>
      <c r="K22" s="12">
        <f>X11</f>
        <v>2772</v>
      </c>
      <c r="L22" s="18"/>
      <c r="M22" s="12"/>
      <c r="N22" s="140">
        <f t="shared" ref="N22:N28" si="0">K22/$F$2</f>
        <v>9.6585365853658539E-2</v>
      </c>
      <c r="W22" s="21">
        <v>150</v>
      </c>
      <c r="X22" s="21">
        <v>2548</v>
      </c>
      <c r="Y22" s="24">
        <v>44851</v>
      </c>
      <c r="Z22" s="21" t="s">
        <v>513</v>
      </c>
      <c r="AA22" s="21" t="s">
        <v>492</v>
      </c>
      <c r="AB22" s="21">
        <v>8.9</v>
      </c>
      <c r="AC22" s="21" t="s">
        <v>465</v>
      </c>
      <c r="AD22" s="21">
        <v>56</v>
      </c>
    </row>
    <row r="23" spans="1:30" ht="15.75" customHeight="1" thickBot="1" x14ac:dyDescent="0.25">
      <c r="A23" s="21">
        <v>18</v>
      </c>
      <c r="B23" s="22">
        <v>2.5575609756097559E-2</v>
      </c>
      <c r="C23" s="22">
        <v>3.2174216027874562E-2</v>
      </c>
      <c r="D23" s="22">
        <v>5.7799999999999997E-2</v>
      </c>
      <c r="F23" s="21" t="s">
        <v>494</v>
      </c>
      <c r="G23" s="23">
        <v>31505</v>
      </c>
      <c r="H23" s="21">
        <v>1.1000000000000001</v>
      </c>
      <c r="J23" s="12">
        <v>20</v>
      </c>
      <c r="K23" s="12">
        <f>X12</f>
        <v>2713</v>
      </c>
      <c r="L23" s="18"/>
      <c r="M23" s="12"/>
      <c r="N23" s="140">
        <f t="shared" si="0"/>
        <v>9.4529616724738683E-2</v>
      </c>
      <c r="W23" s="21">
        <v>175</v>
      </c>
      <c r="X23" s="21">
        <v>2532</v>
      </c>
      <c r="Y23" s="24">
        <v>44685</v>
      </c>
      <c r="Z23" s="21" t="s">
        <v>514</v>
      </c>
      <c r="AA23" s="21" t="s">
        <v>494</v>
      </c>
      <c r="AB23" s="21">
        <v>8.8000000000000007</v>
      </c>
      <c r="AC23" s="21" t="s">
        <v>465</v>
      </c>
      <c r="AD23" s="21">
        <v>60</v>
      </c>
    </row>
    <row r="24" spans="1:30" ht="15.75" customHeight="1" thickBot="1" x14ac:dyDescent="0.25">
      <c r="A24" s="21">
        <v>19</v>
      </c>
      <c r="B24" s="22">
        <v>1.9498606271777005E-2</v>
      </c>
      <c r="C24" s="22">
        <v>2.4836236933797912E-2</v>
      </c>
      <c r="D24" s="22">
        <v>4.4299999999999999E-2</v>
      </c>
      <c r="F24" s="21" t="s">
        <v>495</v>
      </c>
      <c r="G24" s="23">
        <v>31481</v>
      </c>
      <c r="H24" s="21">
        <v>1.1000000000000001</v>
      </c>
      <c r="J24" s="12">
        <v>30</v>
      </c>
      <c r="K24" s="12">
        <f>X14</f>
        <v>2667</v>
      </c>
      <c r="L24" s="18"/>
      <c r="M24" s="12"/>
      <c r="N24" s="140">
        <f t="shared" si="0"/>
        <v>9.2926829268292682E-2</v>
      </c>
      <c r="W24" s="21">
        <v>200</v>
      </c>
      <c r="X24" s="21">
        <v>2519</v>
      </c>
      <c r="Y24" s="24">
        <v>44867</v>
      </c>
      <c r="Z24" s="21" t="s">
        <v>515</v>
      </c>
      <c r="AA24" s="21" t="s">
        <v>494</v>
      </c>
      <c r="AB24" s="21">
        <v>8.8000000000000007</v>
      </c>
      <c r="AC24" s="21" t="s">
        <v>465</v>
      </c>
      <c r="AD24" s="21">
        <v>58</v>
      </c>
    </row>
    <row r="25" spans="1:30" ht="15.75" customHeight="1" thickBot="1" x14ac:dyDescent="0.25">
      <c r="A25" s="21">
        <v>20</v>
      </c>
      <c r="B25" s="22">
        <v>1.4540069686411149E-2</v>
      </c>
      <c r="C25" s="22">
        <v>1.9254355400696865E-2</v>
      </c>
      <c r="D25" s="22">
        <v>3.3799999999999997E-2</v>
      </c>
      <c r="F25" s="21" t="s">
        <v>496</v>
      </c>
      <c r="G25" s="23">
        <v>33059</v>
      </c>
      <c r="H25" s="21">
        <v>1.1499999999999999</v>
      </c>
      <c r="J25" s="12">
        <v>50</v>
      </c>
      <c r="K25" s="12">
        <f>X18</f>
        <v>2633</v>
      </c>
      <c r="L25" s="18"/>
      <c r="M25" s="12"/>
      <c r="N25" s="140">
        <f t="shared" si="0"/>
        <v>9.1742160278745641E-2</v>
      </c>
    </row>
    <row r="26" spans="1:30" ht="15.75" customHeight="1" thickBot="1" x14ac:dyDescent="0.25">
      <c r="A26" s="21">
        <v>21</v>
      </c>
      <c r="B26" s="22">
        <v>1.1594773519163763E-2</v>
      </c>
      <c r="C26" s="22">
        <v>1.5491289198606272E-2</v>
      </c>
      <c r="D26" s="22">
        <v>2.7099999999999999E-2</v>
      </c>
      <c r="F26" s="21" t="s">
        <v>497</v>
      </c>
      <c r="G26" s="23">
        <v>24229</v>
      </c>
      <c r="H26" s="21">
        <v>0.85</v>
      </c>
      <c r="J26" s="12">
        <v>100</v>
      </c>
      <c r="K26" s="12">
        <f>X20</f>
        <v>2584</v>
      </c>
      <c r="L26" s="18"/>
      <c r="M26" s="12"/>
      <c r="N26" s="140">
        <f t="shared" si="0"/>
        <v>9.0034843205574908E-2</v>
      </c>
    </row>
    <row r="27" spans="1:30" ht="15.75" customHeight="1" thickBot="1" x14ac:dyDescent="0.25">
      <c r="A27" s="21">
        <v>22</v>
      </c>
      <c r="B27" s="22">
        <v>8.7613240418118465E-3</v>
      </c>
      <c r="C27" s="22">
        <v>1.154006968641115E-2</v>
      </c>
      <c r="D27" s="22">
        <v>2.0299999999999999E-2</v>
      </c>
      <c r="J27" s="12">
        <v>150</v>
      </c>
      <c r="K27" s="12">
        <f>X22</f>
        <v>2548</v>
      </c>
      <c r="L27" s="18"/>
      <c r="M27" s="12"/>
      <c r="N27" s="140">
        <f t="shared" si="0"/>
        <v>8.8780487804878044E-2</v>
      </c>
    </row>
    <row r="28" spans="1:30" ht="15.75" customHeight="1" thickBot="1" x14ac:dyDescent="0.25">
      <c r="A28" s="21">
        <v>23</v>
      </c>
      <c r="B28" s="22">
        <v>6.4125435540069685E-3</v>
      </c>
      <c r="C28" s="22">
        <v>7.7142857142857143E-3</v>
      </c>
      <c r="D28" s="22">
        <v>1.41E-2</v>
      </c>
      <c r="J28" s="12">
        <v>200</v>
      </c>
      <c r="K28" s="12">
        <f>X24</f>
        <v>2519</v>
      </c>
      <c r="L28" s="18"/>
      <c r="M28" s="12"/>
      <c r="N28" s="140">
        <f t="shared" si="0"/>
        <v>8.7770034843205572E-2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Sheet22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8.625" hidden="1" customWidth="1"/>
  </cols>
  <sheetData>
    <row r="1" spans="1:30" ht="24" thickBot="1" x14ac:dyDescent="0.25">
      <c r="A1" s="151" t="s">
        <v>534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104"/>
      <c r="B2" s="104"/>
      <c r="C2" s="104"/>
      <c r="D2" s="54" t="s">
        <v>673</v>
      </c>
      <c r="E2" s="104"/>
      <c r="F2" s="6">
        <v>14900</v>
      </c>
      <c r="G2" s="104"/>
      <c r="H2" s="55" t="s">
        <v>462</v>
      </c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W2" s="21">
        <v>1</v>
      </c>
      <c r="X2" s="21">
        <v>2281</v>
      </c>
      <c r="Y2" s="24">
        <v>44648</v>
      </c>
      <c r="Z2" s="21" t="s">
        <v>516</v>
      </c>
      <c r="AA2" s="21" t="s">
        <v>492</v>
      </c>
      <c r="AB2" s="21">
        <v>15.3</v>
      </c>
      <c r="AC2" s="21" t="s">
        <v>464</v>
      </c>
      <c r="AD2" s="21">
        <v>72</v>
      </c>
    </row>
    <row r="3" spans="1:30" ht="15.75" customHeight="1" thickBot="1" x14ac:dyDescent="0.2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W3" s="21">
        <v>2</v>
      </c>
      <c r="X3" s="21">
        <v>1894</v>
      </c>
      <c r="Y3" s="24">
        <v>44646</v>
      </c>
      <c r="Z3" s="21" t="s">
        <v>513</v>
      </c>
      <c r="AA3" s="21" t="s">
        <v>497</v>
      </c>
      <c r="AB3" s="21">
        <v>12.7</v>
      </c>
      <c r="AC3" s="21" t="s">
        <v>465</v>
      </c>
      <c r="AD3" s="21">
        <v>71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101"/>
      <c r="F4" s="11" t="s">
        <v>467</v>
      </c>
      <c r="G4" s="11" t="s">
        <v>468</v>
      </c>
      <c r="H4" s="11" t="s">
        <v>469</v>
      </c>
      <c r="I4" s="101"/>
      <c r="J4" s="189" t="s">
        <v>470</v>
      </c>
      <c r="K4" s="190"/>
      <c r="L4" s="190"/>
      <c r="M4" s="190"/>
      <c r="N4" s="191"/>
      <c r="O4" s="104"/>
      <c r="P4" s="104"/>
      <c r="Q4" s="104"/>
      <c r="R4" s="104"/>
      <c r="S4" s="104"/>
      <c r="T4" s="104"/>
      <c r="U4" s="104"/>
      <c r="W4" s="21">
        <v>3</v>
      </c>
      <c r="X4" s="21">
        <v>1830</v>
      </c>
      <c r="Y4" s="24">
        <v>44626</v>
      </c>
      <c r="Z4" s="21" t="s">
        <v>678</v>
      </c>
      <c r="AA4" s="21" t="s">
        <v>488</v>
      </c>
      <c r="AB4" s="21">
        <v>12.3</v>
      </c>
      <c r="AC4" s="21" t="s">
        <v>464</v>
      </c>
      <c r="AD4" s="21">
        <v>50</v>
      </c>
    </row>
    <row r="5" spans="1:30" ht="15.75" customHeight="1" thickBot="1" x14ac:dyDescent="0.25">
      <c r="A5" s="21">
        <v>0</v>
      </c>
      <c r="B5" s="22">
        <v>3.0295302013422817E-3</v>
      </c>
      <c r="C5" s="22">
        <v>3.3724832214765102E-3</v>
      </c>
      <c r="D5" s="41">
        <v>6.4000000000000003E-3</v>
      </c>
      <c r="E5" s="101"/>
      <c r="F5" s="21" t="s">
        <v>471</v>
      </c>
      <c r="G5" s="23">
        <v>16322</v>
      </c>
      <c r="H5" s="21">
        <v>1.08</v>
      </c>
      <c r="I5" s="101"/>
      <c r="J5" s="164" t="s">
        <v>472</v>
      </c>
      <c r="K5" s="165"/>
      <c r="L5" s="165"/>
      <c r="M5" s="165"/>
      <c r="N5" s="166"/>
      <c r="O5" s="104"/>
      <c r="P5" s="104"/>
      <c r="Q5" s="104"/>
      <c r="R5" s="104"/>
      <c r="S5" s="104"/>
      <c r="T5" s="104"/>
      <c r="U5" s="104"/>
      <c r="W5" s="21">
        <v>4</v>
      </c>
      <c r="X5" s="21">
        <v>1717</v>
      </c>
      <c r="Y5" s="24">
        <v>44646</v>
      </c>
      <c r="Z5" s="21" t="s">
        <v>516</v>
      </c>
      <c r="AA5" s="21" t="s">
        <v>497</v>
      </c>
      <c r="AB5" s="21">
        <v>11.5</v>
      </c>
      <c r="AC5" s="21" t="s">
        <v>465</v>
      </c>
      <c r="AD5" s="21">
        <v>68</v>
      </c>
    </row>
    <row r="6" spans="1:30" ht="15.75" customHeight="1" thickBot="1" x14ac:dyDescent="0.25">
      <c r="A6" s="21">
        <v>1</v>
      </c>
      <c r="B6" s="22">
        <v>1.8375838926174498E-3</v>
      </c>
      <c r="C6" s="22">
        <v>2.5167785234899327E-3</v>
      </c>
      <c r="D6" s="22">
        <v>4.4000000000000003E-3</v>
      </c>
      <c r="E6" s="101"/>
      <c r="F6" s="21" t="s">
        <v>473</v>
      </c>
      <c r="G6" s="23">
        <v>15424</v>
      </c>
      <c r="H6" s="21">
        <v>1.02</v>
      </c>
      <c r="I6" s="101"/>
      <c r="J6" s="47" t="s">
        <v>474</v>
      </c>
      <c r="K6" s="48">
        <f>LARGE((K8,K9),1)</f>
        <v>0.57996954294642322</v>
      </c>
      <c r="L6" s="101"/>
      <c r="M6" s="101"/>
      <c r="N6" s="48" t="s">
        <v>465</v>
      </c>
      <c r="O6" s="104"/>
      <c r="P6" s="104"/>
      <c r="Q6" s="104"/>
      <c r="R6" s="104"/>
      <c r="S6" s="104"/>
      <c r="T6" s="104"/>
      <c r="U6" s="104"/>
      <c r="W6" s="21">
        <v>5</v>
      </c>
      <c r="X6" s="21">
        <v>1620</v>
      </c>
      <c r="Y6" s="24">
        <v>44614</v>
      </c>
      <c r="Z6" s="21" t="s">
        <v>513</v>
      </c>
      <c r="AA6" s="21" t="s">
        <v>493</v>
      </c>
      <c r="AB6" s="21">
        <v>10.9</v>
      </c>
      <c r="AC6" s="21" t="s">
        <v>465</v>
      </c>
      <c r="AD6" s="21">
        <v>55</v>
      </c>
    </row>
    <row r="7" spans="1:30" ht="15.75" customHeight="1" thickBot="1" x14ac:dyDescent="0.25">
      <c r="A7" s="21">
        <v>2</v>
      </c>
      <c r="B7" s="22">
        <v>1.4402684563758388E-3</v>
      </c>
      <c r="C7" s="22">
        <v>2.0134228187919465E-3</v>
      </c>
      <c r="D7" s="22">
        <v>3.5000000000000001E-3</v>
      </c>
      <c r="E7" s="101"/>
      <c r="F7" s="21" t="s">
        <v>475</v>
      </c>
      <c r="G7" s="23">
        <v>16339</v>
      </c>
      <c r="H7" s="21">
        <v>1.08</v>
      </c>
      <c r="I7" s="101"/>
      <c r="J7" s="21" t="s">
        <v>476</v>
      </c>
      <c r="K7" s="48">
        <f>LARGE((K10,K11),1)</f>
        <v>0.51261922298777707</v>
      </c>
      <c r="L7" s="101"/>
      <c r="M7" s="101"/>
      <c r="N7" s="48" t="s">
        <v>464</v>
      </c>
      <c r="O7" s="104"/>
      <c r="P7" s="104"/>
      <c r="Q7" s="104"/>
      <c r="R7" s="104"/>
      <c r="S7" s="104"/>
      <c r="T7" s="104"/>
      <c r="U7" s="104"/>
      <c r="W7" s="21">
        <v>6</v>
      </c>
      <c r="X7" s="21">
        <v>1598</v>
      </c>
      <c r="Y7" s="24">
        <v>44637</v>
      </c>
      <c r="Z7" s="21" t="s">
        <v>513</v>
      </c>
      <c r="AA7" s="21" t="s">
        <v>495</v>
      </c>
      <c r="AB7" s="21">
        <v>10.7</v>
      </c>
      <c r="AC7" s="21" t="s">
        <v>465</v>
      </c>
      <c r="AD7" s="21">
        <v>51</v>
      </c>
    </row>
    <row r="8" spans="1:30" ht="15.75" customHeight="1" thickBot="1" x14ac:dyDescent="0.25">
      <c r="A8" s="21">
        <v>3</v>
      </c>
      <c r="B8" s="22">
        <v>1.0926174496644295E-3</v>
      </c>
      <c r="C8" s="22">
        <v>1.2583892617449664E-3</v>
      </c>
      <c r="D8" s="22">
        <v>2.3999999999999998E-3</v>
      </c>
      <c r="E8" s="101"/>
      <c r="F8" s="21" t="s">
        <v>477</v>
      </c>
      <c r="G8" s="23">
        <v>16959</v>
      </c>
      <c r="H8" s="21">
        <v>1.1200000000000001</v>
      </c>
      <c r="I8" s="101"/>
      <c r="J8" s="101"/>
      <c r="K8" s="52">
        <f>LARGE(B11:C11,1)/(B11+C11)</f>
        <v>0.57996954294642322</v>
      </c>
      <c r="L8" s="101"/>
      <c r="M8" s="101"/>
      <c r="N8" s="101"/>
      <c r="O8" s="104"/>
      <c r="P8" s="104"/>
      <c r="Q8" s="104"/>
      <c r="R8" s="104"/>
      <c r="S8" s="104"/>
      <c r="T8" s="104"/>
      <c r="U8" s="104"/>
      <c r="W8" s="21">
        <v>7</v>
      </c>
      <c r="X8" s="21">
        <v>1595</v>
      </c>
      <c r="Y8" s="24">
        <v>44642</v>
      </c>
      <c r="Z8" s="21" t="s">
        <v>513</v>
      </c>
      <c r="AA8" s="21" t="s">
        <v>493</v>
      </c>
      <c r="AB8" s="21">
        <v>10.7</v>
      </c>
      <c r="AC8" s="21" t="s">
        <v>465</v>
      </c>
      <c r="AD8" s="21">
        <v>52</v>
      </c>
    </row>
    <row r="9" spans="1:30" ht="15.75" customHeight="1" thickBot="1" x14ac:dyDescent="0.25">
      <c r="A9" s="21">
        <v>4</v>
      </c>
      <c r="B9" s="22">
        <v>1.9369127516778524E-3</v>
      </c>
      <c r="C9" s="22">
        <v>1.9630872483221476E-3</v>
      </c>
      <c r="D9" s="22">
        <v>3.8999999999999998E-3</v>
      </c>
      <c r="E9" s="101"/>
      <c r="F9" s="21" t="s">
        <v>478</v>
      </c>
      <c r="G9" s="23">
        <v>15846</v>
      </c>
      <c r="H9" s="21">
        <v>1.05</v>
      </c>
      <c r="I9" s="101"/>
      <c r="J9" s="101"/>
      <c r="K9" s="52">
        <f>LARGE(B12:C12,1)/(B12+C12)</f>
        <v>0.53121288108750164</v>
      </c>
      <c r="L9" s="101"/>
      <c r="M9" s="101"/>
      <c r="N9" s="101"/>
      <c r="O9" s="104"/>
      <c r="P9" s="104"/>
      <c r="Q9" s="104"/>
      <c r="R9" s="104"/>
      <c r="S9" s="104"/>
      <c r="T9" s="104"/>
      <c r="U9" s="104"/>
      <c r="W9" s="21">
        <v>8</v>
      </c>
      <c r="X9" s="21">
        <v>1584</v>
      </c>
      <c r="Y9" s="24">
        <v>44623</v>
      </c>
      <c r="Z9" s="21" t="s">
        <v>513</v>
      </c>
      <c r="AA9" s="21" t="s">
        <v>495</v>
      </c>
      <c r="AB9" s="21">
        <v>10.6</v>
      </c>
      <c r="AC9" s="21" t="s">
        <v>465</v>
      </c>
      <c r="AD9" s="21">
        <v>54</v>
      </c>
    </row>
    <row r="10" spans="1:30" ht="15.75" customHeight="1" thickBot="1" x14ac:dyDescent="0.25">
      <c r="A10" s="21">
        <v>5</v>
      </c>
      <c r="B10" s="22">
        <v>5.2147651006711412E-3</v>
      </c>
      <c r="C10" s="22">
        <v>5.6879194630872487E-3</v>
      </c>
      <c r="D10" s="22">
        <v>1.09E-2</v>
      </c>
      <c r="E10" s="101"/>
      <c r="F10" s="21" t="s">
        <v>479</v>
      </c>
      <c r="G10" s="23">
        <v>14081</v>
      </c>
      <c r="H10" s="21">
        <v>0.93</v>
      </c>
      <c r="I10" s="101"/>
      <c r="J10" s="101"/>
      <c r="K10" s="52">
        <f>LARGE(B20:C20,1)/(B20+C20)</f>
        <v>0.51261922298777707</v>
      </c>
      <c r="L10" s="101"/>
      <c r="M10" s="101"/>
      <c r="N10" s="101"/>
      <c r="O10" s="104"/>
      <c r="P10" s="104"/>
      <c r="Q10" s="104"/>
      <c r="R10" s="104"/>
      <c r="S10" s="104"/>
      <c r="T10" s="104"/>
      <c r="U10" s="104"/>
      <c r="W10" s="21">
        <v>9</v>
      </c>
      <c r="X10" s="21">
        <v>1581</v>
      </c>
      <c r="Y10" s="24">
        <v>44586</v>
      </c>
      <c r="Z10" s="21" t="s">
        <v>513</v>
      </c>
      <c r="AA10" s="21" t="s">
        <v>493</v>
      </c>
      <c r="AB10" s="21">
        <v>10.6</v>
      </c>
      <c r="AC10" s="21" t="s">
        <v>465</v>
      </c>
      <c r="AD10" s="21">
        <v>55</v>
      </c>
    </row>
    <row r="11" spans="1:30" ht="15.75" customHeight="1" thickBot="1" x14ac:dyDescent="0.25">
      <c r="A11" s="21">
        <v>6</v>
      </c>
      <c r="B11" s="22">
        <v>1.4253691275167785E-2</v>
      </c>
      <c r="C11" s="22">
        <v>1.9681208053691276E-2</v>
      </c>
      <c r="D11" s="22">
        <v>3.4000000000000002E-2</v>
      </c>
      <c r="E11" s="101"/>
      <c r="F11" s="21" t="s">
        <v>480</v>
      </c>
      <c r="G11" s="23">
        <v>14098</v>
      </c>
      <c r="H11" s="21">
        <v>0.93</v>
      </c>
      <c r="I11" s="101"/>
      <c r="J11" s="101"/>
      <c r="K11" s="52">
        <f>LARGE(B21:C21,1)/(B21+C21)</f>
        <v>0.50981237497413256</v>
      </c>
      <c r="L11" s="101"/>
      <c r="M11" s="101"/>
      <c r="N11" s="101"/>
      <c r="O11" s="104"/>
      <c r="P11" s="104"/>
      <c r="Q11" s="104"/>
      <c r="R11" s="104"/>
      <c r="S11" s="104"/>
      <c r="T11" s="104"/>
      <c r="U11" s="104"/>
      <c r="W11" s="21">
        <v>10</v>
      </c>
      <c r="X11" s="21">
        <v>1573</v>
      </c>
      <c r="Y11" s="24">
        <v>44579</v>
      </c>
      <c r="Z11" s="21" t="s">
        <v>513</v>
      </c>
      <c r="AA11" s="21" t="s">
        <v>493</v>
      </c>
      <c r="AB11" s="21">
        <v>10.6</v>
      </c>
      <c r="AC11" s="21" t="s">
        <v>465</v>
      </c>
      <c r="AD11" s="21">
        <v>55</v>
      </c>
    </row>
    <row r="12" spans="1:30" ht="15.75" customHeight="1" thickBot="1" x14ac:dyDescent="0.25">
      <c r="A12" s="21">
        <v>7</v>
      </c>
      <c r="B12" s="22">
        <v>2.8606711409395975E-2</v>
      </c>
      <c r="C12" s="22">
        <v>3.2416107382550338E-2</v>
      </c>
      <c r="D12" s="22">
        <v>6.1100000000000002E-2</v>
      </c>
      <c r="E12" s="101"/>
      <c r="F12" s="21"/>
      <c r="G12" s="23">
        <v>10747</v>
      </c>
      <c r="H12" s="21"/>
      <c r="I12" s="101"/>
      <c r="J12" s="101"/>
      <c r="K12" s="101"/>
      <c r="L12" s="101"/>
      <c r="M12" s="101"/>
      <c r="N12" s="101"/>
      <c r="O12" s="104"/>
      <c r="P12" s="104"/>
      <c r="Q12" s="104"/>
      <c r="R12" s="104"/>
      <c r="S12" s="104"/>
      <c r="T12" s="104"/>
      <c r="U12" s="104"/>
      <c r="W12" s="21">
        <v>20</v>
      </c>
      <c r="X12" s="21">
        <v>1546</v>
      </c>
      <c r="Y12" s="24">
        <v>44615</v>
      </c>
      <c r="Z12" s="21" t="s">
        <v>513</v>
      </c>
      <c r="AA12" s="21" t="s">
        <v>494</v>
      </c>
      <c r="AB12" s="21">
        <v>10.4</v>
      </c>
      <c r="AC12" s="21" t="s">
        <v>465</v>
      </c>
      <c r="AD12" s="21">
        <v>52</v>
      </c>
    </row>
    <row r="13" spans="1:30" ht="15.75" customHeight="1" thickBot="1" x14ac:dyDescent="0.25">
      <c r="A13" s="21">
        <v>8</v>
      </c>
      <c r="B13" s="22">
        <v>2.885503355704698E-2</v>
      </c>
      <c r="C13" s="22">
        <v>3.3523489932885911E-2</v>
      </c>
      <c r="D13" s="22">
        <v>6.25E-2</v>
      </c>
      <c r="E13" s="101"/>
      <c r="F13" s="21" t="s">
        <v>482</v>
      </c>
      <c r="G13" s="23">
        <v>10747</v>
      </c>
      <c r="H13" s="21">
        <v>0.71</v>
      </c>
      <c r="I13" s="101"/>
      <c r="J13" s="101"/>
      <c r="K13" s="101"/>
      <c r="L13" s="101"/>
      <c r="M13" s="101"/>
      <c r="N13" s="101"/>
      <c r="O13" s="104"/>
      <c r="P13" s="104"/>
      <c r="Q13" s="104"/>
      <c r="R13" s="104"/>
      <c r="S13" s="104"/>
      <c r="T13" s="104"/>
      <c r="U13" s="104"/>
      <c r="W13" s="21">
        <v>25</v>
      </c>
      <c r="X13" s="21">
        <v>1534</v>
      </c>
      <c r="Y13" s="24">
        <v>44620</v>
      </c>
      <c r="Z13" s="21" t="s">
        <v>513</v>
      </c>
      <c r="AA13" s="21" t="s">
        <v>492</v>
      </c>
      <c r="AB13" s="21">
        <v>10.3</v>
      </c>
      <c r="AC13" s="21" t="s">
        <v>465</v>
      </c>
      <c r="AD13" s="21">
        <v>51</v>
      </c>
    </row>
    <row r="14" spans="1:30" ht="15.75" customHeight="1" thickBot="1" x14ac:dyDescent="0.25">
      <c r="A14" s="21">
        <v>9</v>
      </c>
      <c r="B14" s="22">
        <v>2.7663087248322147E-2</v>
      </c>
      <c r="C14" s="22">
        <v>3.0553691275167785E-2</v>
      </c>
      <c r="D14" s="22">
        <v>5.8299999999999998E-2</v>
      </c>
      <c r="E14" s="101"/>
      <c r="F14" s="21" t="s">
        <v>483</v>
      </c>
      <c r="G14" s="23">
        <v>14890</v>
      </c>
      <c r="H14" s="21">
        <v>0.99</v>
      </c>
      <c r="I14" s="101"/>
      <c r="J14" s="101"/>
      <c r="K14" s="101"/>
      <c r="L14" s="101"/>
      <c r="M14" s="101"/>
      <c r="N14" s="101"/>
      <c r="O14" s="104"/>
      <c r="P14" s="104"/>
      <c r="Q14" s="104"/>
      <c r="R14" s="104"/>
      <c r="S14" s="104"/>
      <c r="T14" s="104"/>
      <c r="U14" s="104"/>
      <c r="W14" s="21">
        <v>30</v>
      </c>
      <c r="X14" s="21">
        <v>1524</v>
      </c>
      <c r="Y14" s="24">
        <v>44700</v>
      </c>
      <c r="Z14" s="21" t="s">
        <v>513</v>
      </c>
      <c r="AA14" s="21" t="s">
        <v>495</v>
      </c>
      <c r="AB14" s="21">
        <v>10.199999999999999</v>
      </c>
      <c r="AC14" s="21" t="s">
        <v>464</v>
      </c>
      <c r="AD14" s="21">
        <v>51</v>
      </c>
    </row>
    <row r="15" spans="1:30" ht="15.75" customHeight="1" thickBot="1" x14ac:dyDescent="0.25">
      <c r="A15" s="21">
        <v>10</v>
      </c>
      <c r="B15" s="22">
        <v>2.9897986577181207E-2</v>
      </c>
      <c r="C15" s="22">
        <v>3.0604026845637584E-2</v>
      </c>
      <c r="D15" s="22">
        <v>6.0499999999999998E-2</v>
      </c>
      <c r="E15" s="101"/>
      <c r="F15" s="21" t="s">
        <v>484</v>
      </c>
      <c r="G15" s="23">
        <v>14861</v>
      </c>
      <c r="H15" s="21">
        <v>0.98</v>
      </c>
      <c r="I15" s="101"/>
      <c r="J15" s="101"/>
      <c r="K15" s="101"/>
      <c r="L15" s="101"/>
      <c r="M15" s="101"/>
      <c r="N15" s="101"/>
      <c r="O15" s="104"/>
      <c r="P15" s="104"/>
      <c r="Q15" s="104"/>
      <c r="R15" s="104"/>
      <c r="S15" s="104"/>
      <c r="T15" s="104"/>
      <c r="U15" s="104"/>
      <c r="W15" s="21">
        <v>35</v>
      </c>
      <c r="X15" s="21">
        <v>1518</v>
      </c>
      <c r="Y15" s="24">
        <v>44617</v>
      </c>
      <c r="Z15" s="21" t="s">
        <v>514</v>
      </c>
      <c r="AA15" s="21" t="s">
        <v>496</v>
      </c>
      <c r="AB15" s="21">
        <v>10.199999999999999</v>
      </c>
      <c r="AC15" s="21" t="s">
        <v>465</v>
      </c>
      <c r="AD15" s="21">
        <v>51</v>
      </c>
    </row>
    <row r="16" spans="1:30" ht="15.75" customHeight="1" thickBot="1" x14ac:dyDescent="0.25">
      <c r="A16" s="21">
        <v>11</v>
      </c>
      <c r="B16" s="22">
        <v>3.2281879194630873E-2</v>
      </c>
      <c r="C16" s="22">
        <v>3.2214765100671144E-2</v>
      </c>
      <c r="D16" s="22">
        <v>6.4500000000000002E-2</v>
      </c>
      <c r="E16" s="101"/>
      <c r="F16" s="21" t="s">
        <v>485</v>
      </c>
      <c r="G16" s="23">
        <v>15226</v>
      </c>
      <c r="H16" s="21">
        <v>1.01</v>
      </c>
      <c r="I16" s="101"/>
      <c r="J16" s="101"/>
      <c r="K16" s="101"/>
      <c r="L16" s="101"/>
      <c r="M16" s="101"/>
      <c r="N16" s="101"/>
      <c r="O16" s="104"/>
      <c r="P16" s="104"/>
      <c r="Q16" s="104"/>
      <c r="R16" s="104"/>
      <c r="S16" s="104"/>
      <c r="T16" s="104"/>
      <c r="U16" s="104"/>
      <c r="W16" s="21">
        <v>40</v>
      </c>
      <c r="X16" s="21">
        <v>1511</v>
      </c>
      <c r="Y16" s="24">
        <v>44671</v>
      </c>
      <c r="Z16" s="21" t="s">
        <v>513</v>
      </c>
      <c r="AA16" s="21" t="s">
        <v>494</v>
      </c>
      <c r="AB16" s="21">
        <v>10.1</v>
      </c>
      <c r="AC16" s="21" t="s">
        <v>464</v>
      </c>
      <c r="AD16" s="21">
        <v>50</v>
      </c>
    </row>
    <row r="17" spans="1:30" ht="15.75" customHeight="1" thickBot="1" x14ac:dyDescent="0.25">
      <c r="A17" s="21">
        <v>12</v>
      </c>
      <c r="B17" s="22">
        <v>3.4367785234899327E-2</v>
      </c>
      <c r="C17" s="22">
        <v>3.4026845637583888E-2</v>
      </c>
      <c r="D17" s="22">
        <v>6.8500000000000005E-2</v>
      </c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4"/>
      <c r="P17" s="104"/>
      <c r="Q17" s="104"/>
      <c r="R17" s="104"/>
      <c r="S17" s="104"/>
      <c r="T17" s="104"/>
      <c r="U17" s="104"/>
      <c r="W17" s="21">
        <v>45</v>
      </c>
      <c r="X17" s="21">
        <v>1507</v>
      </c>
      <c r="Y17" s="24">
        <v>44882</v>
      </c>
      <c r="Z17" s="21" t="s">
        <v>513</v>
      </c>
      <c r="AA17" s="21" t="s">
        <v>495</v>
      </c>
      <c r="AB17" s="21">
        <v>10.1</v>
      </c>
      <c r="AC17" s="21" t="s">
        <v>464</v>
      </c>
      <c r="AD17" s="21">
        <v>51</v>
      </c>
    </row>
    <row r="18" spans="1:30" ht="15.75" customHeight="1" thickBot="1" x14ac:dyDescent="0.25">
      <c r="A18" s="21">
        <v>13</v>
      </c>
      <c r="B18" s="22">
        <v>3.5212080536912757E-2</v>
      </c>
      <c r="C18" s="22">
        <v>3.3372483221476512E-2</v>
      </c>
      <c r="D18" s="22">
        <v>6.8599999999999994E-2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4"/>
      <c r="P18" s="104"/>
      <c r="Q18" s="104"/>
      <c r="R18" s="104"/>
      <c r="S18" s="104"/>
      <c r="T18" s="104"/>
      <c r="U18" s="104"/>
      <c r="W18" s="21">
        <v>50</v>
      </c>
      <c r="X18" s="21">
        <v>1502</v>
      </c>
      <c r="Y18" s="24">
        <v>44662</v>
      </c>
      <c r="Z18" s="21" t="s">
        <v>513</v>
      </c>
      <c r="AA18" s="21" t="s">
        <v>492</v>
      </c>
      <c r="AB18" s="21">
        <v>10.1</v>
      </c>
      <c r="AC18" s="21" t="s">
        <v>465</v>
      </c>
      <c r="AD18" s="21">
        <v>52</v>
      </c>
    </row>
    <row r="19" spans="1:30" ht="15.75" customHeight="1" thickBot="1" x14ac:dyDescent="0.25">
      <c r="A19" s="21">
        <v>14</v>
      </c>
      <c r="B19" s="22">
        <v>3.4963758389261745E-2</v>
      </c>
      <c r="C19" s="22">
        <v>3.4379194630872481E-2</v>
      </c>
      <c r="D19" s="22">
        <v>6.9400000000000003E-2</v>
      </c>
      <c r="E19" s="101"/>
      <c r="F19" s="11" t="s">
        <v>486</v>
      </c>
      <c r="G19" s="11" t="s">
        <v>468</v>
      </c>
      <c r="H19" s="11" t="s">
        <v>469</v>
      </c>
      <c r="I19" s="101"/>
      <c r="J19" s="192" t="s">
        <v>487</v>
      </c>
      <c r="K19" s="193"/>
      <c r="L19" s="193"/>
      <c r="M19" s="193"/>
      <c r="N19" s="194"/>
      <c r="O19" s="104"/>
      <c r="P19" s="104"/>
      <c r="Q19" s="104"/>
      <c r="R19" s="104"/>
      <c r="S19" s="104"/>
      <c r="T19" s="104"/>
      <c r="U19" s="104"/>
      <c r="W19" s="21">
        <v>75</v>
      </c>
      <c r="X19" s="21">
        <v>1467</v>
      </c>
      <c r="Y19" s="24">
        <v>44685</v>
      </c>
      <c r="Z19" s="21" t="s">
        <v>513</v>
      </c>
      <c r="AA19" s="21" t="s">
        <v>494</v>
      </c>
      <c r="AB19" s="21">
        <v>9.8000000000000007</v>
      </c>
      <c r="AC19" s="21" t="s">
        <v>465</v>
      </c>
      <c r="AD19" s="21">
        <v>51</v>
      </c>
    </row>
    <row r="20" spans="1:30" ht="15.75" customHeight="1" thickBot="1" x14ac:dyDescent="0.25">
      <c r="A20" s="21">
        <v>15</v>
      </c>
      <c r="B20" s="22">
        <v>3.6900671140939603E-2</v>
      </c>
      <c r="C20" s="22">
        <v>3.5083892617449666E-2</v>
      </c>
      <c r="D20" s="22">
        <v>7.1900000000000006E-2</v>
      </c>
      <c r="E20" s="101"/>
      <c r="F20" s="21" t="s">
        <v>488</v>
      </c>
      <c r="G20" s="23">
        <v>11907</v>
      </c>
      <c r="H20" s="21">
        <v>0.79</v>
      </c>
      <c r="I20" s="101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104"/>
      <c r="P20" s="104"/>
      <c r="Q20" s="104"/>
      <c r="R20" s="104"/>
      <c r="S20" s="104"/>
      <c r="T20" s="104"/>
      <c r="U20" s="104"/>
      <c r="W20" s="21">
        <v>100</v>
      </c>
      <c r="X20" s="21">
        <v>1443</v>
      </c>
      <c r="Y20" s="24">
        <v>44915</v>
      </c>
      <c r="Z20" s="21" t="s">
        <v>513</v>
      </c>
      <c r="AA20" s="21" t="s">
        <v>493</v>
      </c>
      <c r="AB20" s="21">
        <v>9.6999999999999993</v>
      </c>
      <c r="AC20" s="21" t="s">
        <v>464</v>
      </c>
      <c r="AD20" s="21">
        <v>55</v>
      </c>
    </row>
    <row r="21" spans="1:30" ht="15.75" customHeight="1" thickBot="1" x14ac:dyDescent="0.25">
      <c r="A21" s="21">
        <v>16</v>
      </c>
      <c r="B21" s="22">
        <v>3.968187919463087E-2</v>
      </c>
      <c r="C21" s="22">
        <v>3.8154362416107382E-2</v>
      </c>
      <c r="D21" s="22">
        <v>7.7700000000000005E-2</v>
      </c>
      <c r="E21" s="101"/>
      <c r="F21" s="21" t="s">
        <v>492</v>
      </c>
      <c r="G21" s="23">
        <v>14945</v>
      </c>
      <c r="H21" s="21">
        <v>0.99</v>
      </c>
      <c r="I21" s="101"/>
      <c r="J21" s="21">
        <v>5</v>
      </c>
      <c r="K21" s="21">
        <f>X6</f>
        <v>1620</v>
      </c>
      <c r="L21" s="24"/>
      <c r="M21" s="21"/>
      <c r="N21" s="49">
        <f>K21/$F$2</f>
        <v>0.1087248322147651</v>
      </c>
      <c r="O21" s="104"/>
      <c r="P21" s="104"/>
      <c r="Q21" s="104"/>
      <c r="R21" s="104"/>
      <c r="S21" s="104"/>
      <c r="T21" s="104"/>
      <c r="U21" s="104"/>
      <c r="W21" s="21">
        <v>125</v>
      </c>
      <c r="X21" s="21">
        <v>1413</v>
      </c>
      <c r="Y21" s="24">
        <v>44669</v>
      </c>
      <c r="Z21" s="21" t="s">
        <v>513</v>
      </c>
      <c r="AA21" s="21" t="s">
        <v>492</v>
      </c>
      <c r="AB21" s="21">
        <v>9.5</v>
      </c>
      <c r="AC21" s="21" t="s">
        <v>465</v>
      </c>
      <c r="AD21" s="21">
        <v>51</v>
      </c>
    </row>
    <row r="22" spans="1:30" ht="15.75" customHeight="1" thickBot="1" x14ac:dyDescent="0.25">
      <c r="A22" s="21">
        <v>17</v>
      </c>
      <c r="B22" s="22">
        <v>3.9830872483221473E-2</v>
      </c>
      <c r="C22" s="22">
        <v>3.931208053691275E-2</v>
      </c>
      <c r="D22" s="22">
        <v>7.9100000000000004E-2</v>
      </c>
      <c r="E22" s="101"/>
      <c r="F22" s="21" t="s">
        <v>493</v>
      </c>
      <c r="G22" s="23">
        <v>16248</v>
      </c>
      <c r="H22" s="21">
        <v>1.08</v>
      </c>
      <c r="I22" s="101"/>
      <c r="J22" s="21">
        <v>10</v>
      </c>
      <c r="K22" s="21">
        <f>X11</f>
        <v>1573</v>
      </c>
      <c r="L22" s="24"/>
      <c r="M22" s="21"/>
      <c r="N22" s="49">
        <f t="shared" ref="N22:N28" si="0">K22/$F$2</f>
        <v>0.10557046979865772</v>
      </c>
      <c r="O22" s="104"/>
      <c r="P22" s="104"/>
      <c r="Q22" s="104"/>
      <c r="R22" s="104"/>
      <c r="S22" s="104"/>
      <c r="T22" s="104"/>
      <c r="U22" s="104"/>
      <c r="W22" s="21">
        <v>150</v>
      </c>
      <c r="X22" s="21">
        <v>1393</v>
      </c>
      <c r="Y22" s="24">
        <v>44701</v>
      </c>
      <c r="Z22" s="21" t="s">
        <v>513</v>
      </c>
      <c r="AA22" s="21" t="s">
        <v>496</v>
      </c>
      <c r="AB22" s="21">
        <v>9.3000000000000007</v>
      </c>
      <c r="AC22" s="21" t="s">
        <v>464</v>
      </c>
      <c r="AD22" s="21">
        <v>52</v>
      </c>
    </row>
    <row r="23" spans="1:30" ht="15.75" customHeight="1" thickBot="1" x14ac:dyDescent="0.25">
      <c r="A23" s="21">
        <v>18</v>
      </c>
      <c r="B23" s="22">
        <v>3.2281879194630873E-2</v>
      </c>
      <c r="C23" s="22">
        <v>2.6879194630872485E-2</v>
      </c>
      <c r="D23" s="22">
        <v>5.91E-2</v>
      </c>
      <c r="E23" s="101"/>
      <c r="F23" s="21" t="s">
        <v>494</v>
      </c>
      <c r="G23" s="23">
        <v>16213</v>
      </c>
      <c r="H23" s="21">
        <v>1.07</v>
      </c>
      <c r="I23" s="101"/>
      <c r="J23" s="21">
        <v>20</v>
      </c>
      <c r="K23" s="21">
        <f>X12</f>
        <v>1546</v>
      </c>
      <c r="L23" s="24"/>
      <c r="M23" s="21"/>
      <c r="N23" s="49">
        <f t="shared" si="0"/>
        <v>0.10375838926174497</v>
      </c>
      <c r="O23" s="104"/>
      <c r="P23" s="104"/>
      <c r="Q23" s="104"/>
      <c r="R23" s="104"/>
      <c r="S23" s="104"/>
      <c r="T23" s="104"/>
      <c r="U23" s="104"/>
      <c r="W23" s="21">
        <v>175</v>
      </c>
      <c r="X23" s="21">
        <v>1380</v>
      </c>
      <c r="Y23" s="24">
        <v>44852</v>
      </c>
      <c r="Z23" s="21" t="s">
        <v>524</v>
      </c>
      <c r="AA23" s="21" t="s">
        <v>493</v>
      </c>
      <c r="AB23" s="21">
        <v>9.3000000000000007</v>
      </c>
      <c r="AC23" s="21" t="s">
        <v>465</v>
      </c>
      <c r="AD23" s="21">
        <v>55</v>
      </c>
    </row>
    <row r="24" spans="1:30" ht="15.75" customHeight="1" thickBot="1" x14ac:dyDescent="0.25">
      <c r="A24" s="21">
        <v>19</v>
      </c>
      <c r="B24" s="22">
        <v>2.2795973154362419E-2</v>
      </c>
      <c r="C24" s="22">
        <v>2.0486577181208054E-2</v>
      </c>
      <c r="D24" s="22">
        <v>4.3200000000000002E-2</v>
      </c>
      <c r="E24" s="101"/>
      <c r="F24" s="21" t="s">
        <v>495</v>
      </c>
      <c r="G24" s="23">
        <v>15804</v>
      </c>
      <c r="H24" s="21">
        <v>1.05</v>
      </c>
      <c r="I24" s="101"/>
      <c r="J24" s="21">
        <v>30</v>
      </c>
      <c r="K24" s="21">
        <f>X14</f>
        <v>1524</v>
      </c>
      <c r="L24" s="24"/>
      <c r="M24" s="21"/>
      <c r="N24" s="49">
        <f t="shared" si="0"/>
        <v>0.10228187919463087</v>
      </c>
      <c r="O24" s="104"/>
      <c r="P24" s="104"/>
      <c r="Q24" s="104"/>
      <c r="R24" s="104"/>
      <c r="S24" s="104"/>
      <c r="T24" s="104"/>
      <c r="U24" s="104"/>
      <c r="W24" s="21">
        <v>200</v>
      </c>
      <c r="X24" s="21">
        <v>1371</v>
      </c>
      <c r="Y24" s="24">
        <v>44574</v>
      </c>
      <c r="Z24" s="21" t="s">
        <v>515</v>
      </c>
      <c r="AA24" s="21" t="s">
        <v>495</v>
      </c>
      <c r="AB24" s="21">
        <v>9.1999999999999993</v>
      </c>
      <c r="AC24" s="21" t="s">
        <v>465</v>
      </c>
      <c r="AD24" s="21">
        <v>51</v>
      </c>
    </row>
    <row r="25" spans="1:30" ht="15.75" customHeight="1" thickBot="1" x14ac:dyDescent="0.25">
      <c r="A25" s="21">
        <v>20</v>
      </c>
      <c r="B25" s="22">
        <v>1.6786577181208052E-2</v>
      </c>
      <c r="C25" s="22">
        <v>1.7114093959731545E-2</v>
      </c>
      <c r="D25" s="22">
        <v>3.39E-2</v>
      </c>
      <c r="E25" s="101"/>
      <c r="F25" s="21" t="s">
        <v>496</v>
      </c>
      <c r="G25" s="23">
        <v>16613</v>
      </c>
      <c r="H25" s="21">
        <v>1.1000000000000001</v>
      </c>
      <c r="I25" s="101"/>
      <c r="J25" s="21">
        <v>50</v>
      </c>
      <c r="K25" s="21">
        <f>X18</f>
        <v>1502</v>
      </c>
      <c r="L25" s="24"/>
      <c r="M25" s="21"/>
      <c r="N25" s="49">
        <f t="shared" si="0"/>
        <v>0.10080536912751678</v>
      </c>
      <c r="O25" s="104"/>
      <c r="P25" s="104"/>
      <c r="Q25" s="104"/>
      <c r="R25" s="104"/>
      <c r="S25" s="104"/>
      <c r="T25" s="104"/>
      <c r="U25" s="104"/>
    </row>
    <row r="26" spans="1:30" ht="15.75" customHeight="1" thickBot="1" x14ac:dyDescent="0.25">
      <c r="A26" s="21">
        <v>21</v>
      </c>
      <c r="B26" s="22">
        <v>1.2664429530201341E-2</v>
      </c>
      <c r="C26" s="22">
        <v>1.3842281879194632E-2</v>
      </c>
      <c r="D26" s="22">
        <v>2.6499999999999999E-2</v>
      </c>
      <c r="E26" s="101"/>
      <c r="F26" s="21" t="s">
        <v>497</v>
      </c>
      <c r="G26" s="23">
        <v>13599</v>
      </c>
      <c r="H26" s="21">
        <v>0.9</v>
      </c>
      <c r="I26" s="101"/>
      <c r="J26" s="21">
        <v>100</v>
      </c>
      <c r="K26" s="21">
        <f>X20</f>
        <v>1443</v>
      </c>
      <c r="L26" s="24"/>
      <c r="M26" s="21"/>
      <c r="N26" s="49">
        <f t="shared" si="0"/>
        <v>9.6845637583892613E-2</v>
      </c>
      <c r="O26" s="104"/>
      <c r="P26" s="104"/>
      <c r="Q26" s="104"/>
      <c r="R26" s="104"/>
      <c r="S26" s="104"/>
      <c r="T26" s="104"/>
      <c r="U26" s="104"/>
    </row>
    <row r="27" spans="1:30" ht="15.75" customHeight="1" thickBot="1" x14ac:dyDescent="0.25">
      <c r="A27" s="21">
        <v>22</v>
      </c>
      <c r="B27" s="22">
        <v>9.287248322147652E-3</v>
      </c>
      <c r="C27" s="22">
        <v>9.1610738255033554E-3</v>
      </c>
      <c r="D27" s="22">
        <v>1.84E-2</v>
      </c>
      <c r="E27" s="101"/>
      <c r="F27" s="101"/>
      <c r="G27" s="101"/>
      <c r="H27" s="101"/>
      <c r="I27" s="101"/>
      <c r="J27" s="21">
        <v>150</v>
      </c>
      <c r="K27" s="21">
        <f>X22</f>
        <v>1393</v>
      </c>
      <c r="L27" s="24"/>
      <c r="M27" s="21"/>
      <c r="N27" s="49">
        <f t="shared" si="0"/>
        <v>9.3489932885906041E-2</v>
      </c>
      <c r="O27" s="104"/>
      <c r="P27" s="104"/>
      <c r="Q27" s="104"/>
      <c r="R27" s="104"/>
      <c r="S27" s="104"/>
      <c r="T27" s="104"/>
      <c r="U27" s="104"/>
    </row>
    <row r="28" spans="1:30" ht="15.75" customHeight="1" thickBot="1" x14ac:dyDescent="0.25">
      <c r="A28" s="21">
        <v>23</v>
      </c>
      <c r="B28" s="22">
        <v>5.7610738255033551E-3</v>
      </c>
      <c r="C28" s="22">
        <v>5.7382550335570472E-3</v>
      </c>
      <c r="D28" s="22">
        <v>1.15E-2</v>
      </c>
      <c r="E28" s="101"/>
      <c r="F28" s="101"/>
      <c r="G28" s="101"/>
      <c r="H28" s="101"/>
      <c r="I28" s="101"/>
      <c r="J28" s="21">
        <v>200</v>
      </c>
      <c r="K28" s="21">
        <f>X24</f>
        <v>1371</v>
      </c>
      <c r="L28" s="24"/>
      <c r="M28" s="21"/>
      <c r="N28" s="49">
        <f t="shared" si="0"/>
        <v>9.2013422818791948E-2</v>
      </c>
      <c r="O28" s="104"/>
      <c r="P28" s="104"/>
      <c r="Q28" s="104"/>
      <c r="R28" s="104"/>
      <c r="S28" s="104"/>
      <c r="T28" s="104"/>
      <c r="U28" s="104"/>
    </row>
    <row r="29" spans="1:30" ht="15.75" customHeight="1" x14ac:dyDescent="0.2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Sheet23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5" hidden="1" customWidth="1"/>
  </cols>
  <sheetData>
    <row r="1" spans="1:30" ht="24" thickBot="1" x14ac:dyDescent="0.25">
      <c r="A1" s="151" t="s">
        <v>505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49400</v>
      </c>
      <c r="H2" s="7" t="s">
        <v>462</v>
      </c>
      <c r="W2" s="21">
        <v>1</v>
      </c>
      <c r="X2" s="21">
        <v>6226</v>
      </c>
      <c r="Y2" s="24">
        <v>44922</v>
      </c>
      <c r="Z2" s="21" t="s">
        <v>517</v>
      </c>
      <c r="AA2" s="21" t="s">
        <v>493</v>
      </c>
      <c r="AB2" s="21">
        <v>12.6</v>
      </c>
      <c r="AC2" s="21" t="s">
        <v>498</v>
      </c>
      <c r="AD2" s="21">
        <v>70</v>
      </c>
    </row>
    <row r="3" spans="1:30" ht="15.75" customHeight="1" thickBot="1" x14ac:dyDescent="0.25">
      <c r="W3" s="21">
        <v>2</v>
      </c>
      <c r="X3" s="21">
        <v>5449</v>
      </c>
      <c r="Y3" s="24">
        <v>44922</v>
      </c>
      <c r="Z3" s="21" t="s">
        <v>515</v>
      </c>
      <c r="AA3" s="21" t="s">
        <v>493</v>
      </c>
      <c r="AB3" s="21">
        <v>11</v>
      </c>
      <c r="AC3" s="21" t="s">
        <v>498</v>
      </c>
      <c r="AD3" s="21">
        <v>75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4800</v>
      </c>
      <c r="Y4" s="24">
        <v>44601</v>
      </c>
      <c r="Z4" s="21" t="s">
        <v>514</v>
      </c>
      <c r="AA4" s="21" t="s">
        <v>494</v>
      </c>
      <c r="AB4" s="21">
        <v>9.6999999999999993</v>
      </c>
      <c r="AC4" s="21" t="s">
        <v>499</v>
      </c>
      <c r="AD4" s="21">
        <v>51</v>
      </c>
    </row>
    <row r="5" spans="1:30" ht="15.75" customHeight="1" thickBot="1" x14ac:dyDescent="0.25">
      <c r="A5" s="21">
        <v>0</v>
      </c>
      <c r="B5" s="22">
        <v>4.2155870445344133E-3</v>
      </c>
      <c r="C5" s="22">
        <v>4.5364372469635624E-3</v>
      </c>
      <c r="D5" s="41">
        <v>8.8000000000000005E-3</v>
      </c>
      <c r="F5" s="21" t="s">
        <v>471</v>
      </c>
      <c r="G5" s="23">
        <v>50785</v>
      </c>
      <c r="H5" s="21">
        <v>1.03</v>
      </c>
      <c r="J5" s="164" t="s">
        <v>472</v>
      </c>
      <c r="K5" s="165"/>
      <c r="L5" s="165"/>
      <c r="M5" s="165"/>
      <c r="N5" s="166"/>
      <c r="W5" s="21">
        <v>4</v>
      </c>
      <c r="X5" s="21">
        <v>4745</v>
      </c>
      <c r="Y5" s="24">
        <v>44873</v>
      </c>
      <c r="Z5" s="21" t="s">
        <v>513</v>
      </c>
      <c r="AA5" s="21" t="s">
        <v>493</v>
      </c>
      <c r="AB5" s="21">
        <v>9.6</v>
      </c>
      <c r="AC5" s="21" t="s">
        <v>499</v>
      </c>
      <c r="AD5" s="21">
        <v>51</v>
      </c>
    </row>
    <row r="6" spans="1:30" ht="15.75" customHeight="1" thickBot="1" x14ac:dyDescent="0.25">
      <c r="A6" s="21">
        <v>1</v>
      </c>
      <c r="B6" s="22">
        <v>2.4301619433198382E-3</v>
      </c>
      <c r="C6" s="22">
        <v>2.9234817813765181E-3</v>
      </c>
      <c r="D6" s="22">
        <v>5.4000000000000003E-3</v>
      </c>
      <c r="F6" s="21" t="s">
        <v>473</v>
      </c>
      <c r="G6" s="23">
        <v>55325</v>
      </c>
      <c r="H6" s="21">
        <v>1.1200000000000001</v>
      </c>
      <c r="J6" s="113" t="s">
        <v>474</v>
      </c>
      <c r="K6" s="114">
        <f>LARGE((K8,K9),1)</f>
        <v>0.58551810237203494</v>
      </c>
      <c r="L6" s="45"/>
      <c r="M6" s="45"/>
      <c r="N6" s="114" t="s">
        <v>499</v>
      </c>
      <c r="W6" s="21">
        <v>5</v>
      </c>
      <c r="X6" s="21">
        <v>4731</v>
      </c>
      <c r="Y6" s="24">
        <v>44901</v>
      </c>
      <c r="Z6" s="21" t="s">
        <v>514</v>
      </c>
      <c r="AA6" s="21" t="s">
        <v>493</v>
      </c>
      <c r="AB6" s="21">
        <v>9.6</v>
      </c>
      <c r="AC6" s="21" t="s">
        <v>499</v>
      </c>
      <c r="AD6" s="21">
        <v>52</v>
      </c>
    </row>
    <row r="7" spans="1:30" ht="15.75" customHeight="1" thickBot="1" x14ac:dyDescent="0.25">
      <c r="A7" s="21">
        <v>2</v>
      </c>
      <c r="B7" s="22">
        <v>1.7358299595141701E-3</v>
      </c>
      <c r="C7" s="22">
        <v>1.9657894736842107E-3</v>
      </c>
      <c r="D7" s="22">
        <v>3.7000000000000002E-3</v>
      </c>
      <c r="F7" s="21" t="s">
        <v>475</v>
      </c>
      <c r="G7" s="23">
        <v>55413</v>
      </c>
      <c r="H7" s="21">
        <v>1.1200000000000001</v>
      </c>
      <c r="J7" s="12" t="s">
        <v>476</v>
      </c>
      <c r="K7" s="114">
        <f>LARGE((K10,K11),1)</f>
        <v>0.50701854241989397</v>
      </c>
      <c r="L7" s="45"/>
      <c r="M7" s="45"/>
      <c r="N7" s="114" t="s">
        <v>499</v>
      </c>
      <c r="W7" s="21">
        <v>6</v>
      </c>
      <c r="X7" s="21">
        <v>4717</v>
      </c>
      <c r="Y7" s="24">
        <v>44574</v>
      </c>
      <c r="Z7" s="21" t="s">
        <v>513</v>
      </c>
      <c r="AA7" s="21" t="s">
        <v>495</v>
      </c>
      <c r="AB7" s="21">
        <v>9.5</v>
      </c>
      <c r="AC7" s="21" t="s">
        <v>499</v>
      </c>
      <c r="AD7" s="21">
        <v>50</v>
      </c>
    </row>
    <row r="8" spans="1:30" ht="15.75" customHeight="1" thickBot="1" x14ac:dyDescent="0.3">
      <c r="A8" s="21">
        <v>3</v>
      </c>
      <c r="B8" s="22">
        <v>1.6862348178137651E-3</v>
      </c>
      <c r="C8" s="22">
        <v>1.411336032388664E-3</v>
      </c>
      <c r="D8" s="22">
        <v>3.0999999999999999E-3</v>
      </c>
      <c r="F8" s="21" t="s">
        <v>477</v>
      </c>
      <c r="G8" s="23">
        <v>53050</v>
      </c>
      <c r="H8" s="21">
        <v>1.07</v>
      </c>
      <c r="K8" s="16">
        <f>LARGE(B11:C11,1)/(B11+C11)</f>
        <v>0.58551810237203494</v>
      </c>
      <c r="W8" s="21">
        <v>7</v>
      </c>
      <c r="X8" s="21">
        <v>4712</v>
      </c>
      <c r="Y8" s="24">
        <v>44621</v>
      </c>
      <c r="Z8" s="21" t="s">
        <v>514</v>
      </c>
      <c r="AA8" s="21" t="s">
        <v>493</v>
      </c>
      <c r="AB8" s="21">
        <v>9.5</v>
      </c>
      <c r="AC8" s="21" t="s">
        <v>499</v>
      </c>
      <c r="AD8" s="21">
        <v>50</v>
      </c>
    </row>
    <row r="9" spans="1:30" ht="15.75" customHeight="1" thickBot="1" x14ac:dyDescent="0.3">
      <c r="A9" s="21">
        <v>4</v>
      </c>
      <c r="B9" s="22">
        <v>2.3805668016194329E-3</v>
      </c>
      <c r="C9" s="22">
        <v>1.5625506072874493E-3</v>
      </c>
      <c r="D9" s="22">
        <v>3.8999999999999998E-3</v>
      </c>
      <c r="F9" s="21" t="s">
        <v>478</v>
      </c>
      <c r="G9" s="23">
        <v>49278</v>
      </c>
      <c r="H9" s="21">
        <v>0.99</v>
      </c>
      <c r="K9" s="16">
        <f>LARGE(B12:C12,1)/(B12+C12)</f>
        <v>0.54959011661470969</v>
      </c>
      <c r="W9" s="21">
        <v>8</v>
      </c>
      <c r="X9" s="21">
        <v>4710</v>
      </c>
      <c r="Y9" s="24">
        <v>44635</v>
      </c>
      <c r="Z9" s="21" t="s">
        <v>514</v>
      </c>
      <c r="AA9" s="21" t="s">
        <v>493</v>
      </c>
      <c r="AB9" s="21">
        <v>9.5</v>
      </c>
      <c r="AC9" s="21" t="s">
        <v>499</v>
      </c>
      <c r="AD9" s="21">
        <v>52</v>
      </c>
    </row>
    <row r="10" spans="1:30" ht="15.75" customHeight="1" thickBot="1" x14ac:dyDescent="0.3">
      <c r="A10" s="21">
        <v>5</v>
      </c>
      <c r="B10" s="22">
        <v>4.3643724696356282E-3</v>
      </c>
      <c r="C10" s="22">
        <v>2.7722672064777326E-3</v>
      </c>
      <c r="D10" s="22">
        <v>7.1000000000000004E-3</v>
      </c>
      <c r="F10" s="21" t="s">
        <v>479</v>
      </c>
      <c r="G10" s="23">
        <v>46675</v>
      </c>
      <c r="H10" s="21">
        <v>0.94</v>
      </c>
      <c r="K10" s="16">
        <f>LARGE(B20:C20,1)/(B20+C20)</f>
        <v>0.50333436598131454</v>
      </c>
      <c r="W10" s="21">
        <v>9</v>
      </c>
      <c r="X10" s="21">
        <v>4709</v>
      </c>
      <c r="Y10" s="24">
        <v>44573</v>
      </c>
      <c r="Z10" s="21" t="s">
        <v>513</v>
      </c>
      <c r="AA10" s="21" t="s">
        <v>494</v>
      </c>
      <c r="AB10" s="21">
        <v>9.5</v>
      </c>
      <c r="AC10" s="21" t="s">
        <v>499</v>
      </c>
      <c r="AD10" s="21">
        <v>50</v>
      </c>
    </row>
    <row r="11" spans="1:30" ht="15.75" customHeight="1" thickBot="1" x14ac:dyDescent="0.3">
      <c r="A11" s="21">
        <v>6</v>
      </c>
      <c r="B11" s="22">
        <v>9.9686234817813763E-3</v>
      </c>
      <c r="C11" s="22">
        <v>7.0566801619433199E-3</v>
      </c>
      <c r="D11" s="22">
        <v>1.7000000000000001E-2</v>
      </c>
      <c r="F11" s="21" t="s">
        <v>480</v>
      </c>
      <c r="G11" s="23">
        <v>45055</v>
      </c>
      <c r="H11" s="21">
        <v>0.91</v>
      </c>
      <c r="K11" s="16">
        <f>LARGE(B21:C21,1)/(B21+C21)</f>
        <v>0.50701854241989397</v>
      </c>
      <c r="W11" s="21">
        <v>10</v>
      </c>
      <c r="X11" s="21">
        <v>4704</v>
      </c>
      <c r="Y11" s="24">
        <v>44623</v>
      </c>
      <c r="Z11" s="21" t="s">
        <v>514</v>
      </c>
      <c r="AA11" s="21" t="s">
        <v>495</v>
      </c>
      <c r="AB11" s="21">
        <v>9.5</v>
      </c>
      <c r="AC11" s="21" t="s">
        <v>499</v>
      </c>
      <c r="AD11" s="21">
        <v>52</v>
      </c>
    </row>
    <row r="12" spans="1:30" ht="15.75" customHeight="1" thickBot="1" x14ac:dyDescent="0.25">
      <c r="A12" s="21">
        <v>7</v>
      </c>
      <c r="B12" s="22">
        <v>2.0234817813765182E-2</v>
      </c>
      <c r="C12" s="22">
        <v>1.6583198380566801E-2</v>
      </c>
      <c r="D12" s="22">
        <v>3.6799999999999999E-2</v>
      </c>
      <c r="F12" s="21" t="s">
        <v>481</v>
      </c>
      <c r="G12" s="23">
        <v>48427</v>
      </c>
      <c r="H12" s="21">
        <v>0.98</v>
      </c>
      <c r="W12" s="21">
        <v>20</v>
      </c>
      <c r="X12" s="21">
        <v>4668</v>
      </c>
      <c r="Y12" s="24">
        <v>44628</v>
      </c>
      <c r="Z12" s="21" t="s">
        <v>514</v>
      </c>
      <c r="AA12" s="21" t="s">
        <v>493</v>
      </c>
      <c r="AB12" s="21">
        <v>9.4</v>
      </c>
      <c r="AC12" s="21" t="s">
        <v>499</v>
      </c>
      <c r="AD12" s="21">
        <v>51</v>
      </c>
    </row>
    <row r="13" spans="1:30" ht="15.75" customHeight="1" thickBot="1" x14ac:dyDescent="0.25">
      <c r="A13" s="21">
        <v>8</v>
      </c>
      <c r="B13" s="22">
        <v>2.7227732793522266E-2</v>
      </c>
      <c r="C13" s="22">
        <v>2.6664170040485831E-2</v>
      </c>
      <c r="D13" s="22">
        <v>5.3900000000000003E-2</v>
      </c>
      <c r="F13" s="21" t="s">
        <v>482</v>
      </c>
      <c r="G13" s="23">
        <v>44220</v>
      </c>
      <c r="H13" s="21">
        <v>0.89</v>
      </c>
      <c r="W13" s="21">
        <v>25</v>
      </c>
      <c r="X13" s="21">
        <v>4651</v>
      </c>
      <c r="Y13" s="24">
        <v>44897</v>
      </c>
      <c r="Z13" s="21" t="s">
        <v>514</v>
      </c>
      <c r="AA13" s="21" t="s">
        <v>496</v>
      </c>
      <c r="AB13" s="21">
        <v>9.4</v>
      </c>
      <c r="AC13" s="21" t="s">
        <v>499</v>
      </c>
      <c r="AD13" s="21">
        <v>51</v>
      </c>
    </row>
    <row r="14" spans="1:30" ht="15.75" customHeight="1" thickBot="1" x14ac:dyDescent="0.25">
      <c r="A14" s="21">
        <v>9</v>
      </c>
      <c r="B14" s="22">
        <v>2.7872469635627534E-2</v>
      </c>
      <c r="C14" s="22">
        <v>3.0746963562753034E-2</v>
      </c>
      <c r="D14" s="22">
        <v>5.8599999999999999E-2</v>
      </c>
      <c r="F14" s="21" t="s">
        <v>483</v>
      </c>
      <c r="G14" s="23">
        <v>49313</v>
      </c>
      <c r="H14" s="21">
        <v>1</v>
      </c>
      <c r="W14" s="21">
        <v>30</v>
      </c>
      <c r="X14" s="21">
        <v>4645</v>
      </c>
      <c r="Y14" s="24">
        <v>44608</v>
      </c>
      <c r="Z14" s="21" t="s">
        <v>515</v>
      </c>
      <c r="AA14" s="21" t="s">
        <v>494</v>
      </c>
      <c r="AB14" s="21">
        <v>9.4</v>
      </c>
      <c r="AC14" s="21" t="s">
        <v>498</v>
      </c>
      <c r="AD14" s="21">
        <v>51</v>
      </c>
    </row>
    <row r="15" spans="1:30" ht="15.75" customHeight="1" thickBot="1" x14ac:dyDescent="0.25">
      <c r="A15" s="21">
        <v>10</v>
      </c>
      <c r="B15" s="22">
        <v>2.8170040485829963E-2</v>
      </c>
      <c r="C15" s="22">
        <v>3.2561538461538468E-2</v>
      </c>
      <c r="D15" s="22">
        <v>6.0699999999999997E-2</v>
      </c>
      <c r="F15" s="21" t="s">
        <v>484</v>
      </c>
      <c r="G15" s="23">
        <v>51836</v>
      </c>
      <c r="H15" s="21">
        <v>1.05</v>
      </c>
      <c r="W15" s="21">
        <v>35</v>
      </c>
      <c r="X15" s="21">
        <v>4635</v>
      </c>
      <c r="Y15" s="24">
        <v>44580</v>
      </c>
      <c r="Z15" s="21" t="s">
        <v>514</v>
      </c>
      <c r="AA15" s="21" t="s">
        <v>494</v>
      </c>
      <c r="AB15" s="21">
        <v>9.4</v>
      </c>
      <c r="AC15" s="21" t="s">
        <v>498</v>
      </c>
      <c r="AD15" s="21">
        <v>51</v>
      </c>
    </row>
    <row r="16" spans="1:30" ht="15.75" customHeight="1" thickBot="1" x14ac:dyDescent="0.25">
      <c r="A16" s="21">
        <v>11</v>
      </c>
      <c r="B16" s="22">
        <v>3.0996963562753038E-2</v>
      </c>
      <c r="C16" s="22">
        <v>3.4930566801619434E-2</v>
      </c>
      <c r="D16" s="22">
        <v>6.6000000000000003E-2</v>
      </c>
      <c r="F16" s="21" t="s">
        <v>485</v>
      </c>
      <c r="G16" s="23">
        <v>44586</v>
      </c>
      <c r="H16" s="21">
        <v>0.9</v>
      </c>
      <c r="W16" s="21">
        <v>40</v>
      </c>
      <c r="X16" s="21">
        <v>4630</v>
      </c>
      <c r="Y16" s="24">
        <v>44630</v>
      </c>
      <c r="Z16" s="21" t="s">
        <v>514</v>
      </c>
      <c r="AA16" s="21" t="s">
        <v>495</v>
      </c>
      <c r="AB16" s="21">
        <v>9.4</v>
      </c>
      <c r="AC16" s="21" t="s">
        <v>499</v>
      </c>
      <c r="AD16" s="21">
        <v>52</v>
      </c>
    </row>
    <row r="17" spans="1:30" ht="15.75" customHeight="1" thickBot="1" x14ac:dyDescent="0.25">
      <c r="A17" s="21">
        <v>12</v>
      </c>
      <c r="B17" s="22">
        <v>3.3377530364372465E-2</v>
      </c>
      <c r="C17" s="22">
        <v>3.7249190283400804E-2</v>
      </c>
      <c r="D17" s="22">
        <v>7.0599999999999996E-2</v>
      </c>
      <c r="W17" s="21">
        <v>45</v>
      </c>
      <c r="X17" s="21">
        <v>4624</v>
      </c>
      <c r="Y17" s="24">
        <v>44622</v>
      </c>
      <c r="Z17" s="21" t="s">
        <v>513</v>
      </c>
      <c r="AA17" s="21" t="s">
        <v>494</v>
      </c>
      <c r="AB17" s="21">
        <v>9.4</v>
      </c>
      <c r="AC17" s="21" t="s">
        <v>499</v>
      </c>
      <c r="AD17" s="21">
        <v>53</v>
      </c>
    </row>
    <row r="18" spans="1:30" ht="15.75" customHeight="1" thickBot="1" x14ac:dyDescent="0.25">
      <c r="A18" s="21">
        <v>13</v>
      </c>
      <c r="B18" s="22">
        <v>3.5758097165991903E-2</v>
      </c>
      <c r="C18" s="22">
        <v>3.8206882591093116E-2</v>
      </c>
      <c r="D18" s="22">
        <v>7.3899999999999993E-2</v>
      </c>
      <c r="W18" s="21">
        <v>50</v>
      </c>
      <c r="X18" s="21">
        <v>4614</v>
      </c>
      <c r="Y18" s="24">
        <v>44916</v>
      </c>
      <c r="Z18" s="21" t="s">
        <v>514</v>
      </c>
      <c r="AA18" s="21" t="s">
        <v>494</v>
      </c>
      <c r="AB18" s="21">
        <v>9.3000000000000007</v>
      </c>
      <c r="AC18" s="21" t="s">
        <v>498</v>
      </c>
      <c r="AD18" s="21">
        <v>50</v>
      </c>
    </row>
    <row r="19" spans="1:30" ht="15.75" customHeight="1" thickBot="1" x14ac:dyDescent="0.25">
      <c r="A19" s="21">
        <v>14</v>
      </c>
      <c r="B19" s="22">
        <v>3.6849190283400814E-2</v>
      </c>
      <c r="C19" s="22">
        <v>3.6694736842105266E-2</v>
      </c>
      <c r="D19" s="22">
        <v>7.3499999999999996E-2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4579</v>
      </c>
      <c r="Y19" s="24">
        <v>44866</v>
      </c>
      <c r="Z19" s="21" t="s">
        <v>515</v>
      </c>
      <c r="AA19" s="21" t="s">
        <v>493</v>
      </c>
      <c r="AB19" s="21">
        <v>9.3000000000000007</v>
      </c>
      <c r="AC19" s="21" t="s">
        <v>499</v>
      </c>
      <c r="AD19" s="21">
        <v>51</v>
      </c>
    </row>
    <row r="20" spans="1:30" ht="15.75" customHeight="1" thickBot="1" x14ac:dyDescent="0.25">
      <c r="A20" s="21">
        <v>15</v>
      </c>
      <c r="B20" s="22">
        <v>3.7493927125506074E-2</v>
      </c>
      <c r="C20" s="22">
        <v>3.6997165991902836E-2</v>
      </c>
      <c r="D20" s="22">
        <v>7.4499999999999997E-2</v>
      </c>
      <c r="F20" s="21" t="s">
        <v>488</v>
      </c>
      <c r="G20" s="23">
        <v>35276</v>
      </c>
      <c r="H20" s="21">
        <v>0.71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4540</v>
      </c>
      <c r="Y20" s="24">
        <v>44636</v>
      </c>
      <c r="Z20" s="21" t="s">
        <v>515</v>
      </c>
      <c r="AA20" s="21" t="s">
        <v>494</v>
      </c>
      <c r="AB20" s="21">
        <v>9.1999999999999993</v>
      </c>
      <c r="AC20" s="21" t="s">
        <v>499</v>
      </c>
      <c r="AD20" s="21">
        <v>51</v>
      </c>
    </row>
    <row r="21" spans="1:30" ht="15.75" customHeight="1" thickBot="1" x14ac:dyDescent="0.25">
      <c r="A21" s="21">
        <v>16</v>
      </c>
      <c r="B21" s="22">
        <v>3.7345141700404864E-2</v>
      </c>
      <c r="C21" s="22">
        <v>3.8408502024291503E-2</v>
      </c>
      <c r="D21" s="22">
        <v>7.5800000000000006E-2</v>
      </c>
      <c r="F21" s="21" t="s">
        <v>492</v>
      </c>
      <c r="G21" s="23">
        <v>50919</v>
      </c>
      <c r="H21" s="21">
        <v>1.03</v>
      </c>
      <c r="J21" s="12">
        <v>5</v>
      </c>
      <c r="K21" s="12">
        <f>X6</f>
        <v>4731</v>
      </c>
      <c r="L21" s="18"/>
      <c r="M21" s="12"/>
      <c r="N21" s="140">
        <f>K21/$F$2</f>
        <v>9.5769230769230773E-2</v>
      </c>
      <c r="W21" s="21">
        <v>125</v>
      </c>
      <c r="X21" s="21">
        <v>4520</v>
      </c>
      <c r="Y21" s="24">
        <v>44665</v>
      </c>
      <c r="Z21" s="21" t="s">
        <v>513</v>
      </c>
      <c r="AA21" s="21" t="s">
        <v>495</v>
      </c>
      <c r="AB21" s="21">
        <v>9.1</v>
      </c>
      <c r="AC21" s="21" t="s">
        <v>499</v>
      </c>
      <c r="AD21" s="21">
        <v>51</v>
      </c>
    </row>
    <row r="22" spans="1:30" ht="15.75" customHeight="1" thickBot="1" x14ac:dyDescent="0.25">
      <c r="A22" s="21">
        <v>17</v>
      </c>
      <c r="B22" s="22">
        <v>3.6997975708502023E-2</v>
      </c>
      <c r="C22" s="22">
        <v>3.8408502024291503E-2</v>
      </c>
      <c r="D22" s="22">
        <v>7.5399999999999995E-2</v>
      </c>
      <c r="F22" s="21" t="s">
        <v>493</v>
      </c>
      <c r="G22" s="23">
        <v>54180</v>
      </c>
      <c r="H22" s="21">
        <v>1.0900000000000001</v>
      </c>
      <c r="J22" s="12">
        <v>10</v>
      </c>
      <c r="K22" s="12">
        <f>X11</f>
        <v>4704</v>
      </c>
      <c r="L22" s="18"/>
      <c r="M22" s="12"/>
      <c r="N22" s="140">
        <f t="shared" ref="N22:N28" si="0">K22/$F$2</f>
        <v>9.5222672064777331E-2</v>
      </c>
      <c r="W22" s="21">
        <v>150</v>
      </c>
      <c r="X22" s="21">
        <v>4503</v>
      </c>
      <c r="Y22" s="24">
        <v>44607</v>
      </c>
      <c r="Z22" s="21" t="s">
        <v>513</v>
      </c>
      <c r="AA22" s="21" t="s">
        <v>493</v>
      </c>
      <c r="AB22" s="21">
        <v>9.1</v>
      </c>
      <c r="AC22" s="21" t="s">
        <v>499</v>
      </c>
      <c r="AD22" s="21">
        <v>52</v>
      </c>
    </row>
    <row r="23" spans="1:30" ht="15.75" customHeight="1" thickBot="1" x14ac:dyDescent="0.25">
      <c r="A23" s="21">
        <v>18</v>
      </c>
      <c r="B23" s="22">
        <v>3.3774291497975707E-2</v>
      </c>
      <c r="C23" s="22">
        <v>3.5837854251012144E-2</v>
      </c>
      <c r="D23" s="22">
        <v>6.9599999999999995E-2</v>
      </c>
      <c r="F23" s="21" t="s">
        <v>494</v>
      </c>
      <c r="G23" s="23">
        <v>53861</v>
      </c>
      <c r="H23" s="21">
        <v>1.0900000000000001</v>
      </c>
      <c r="J23" s="12">
        <v>20</v>
      </c>
      <c r="K23" s="12">
        <f>X12</f>
        <v>4668</v>
      </c>
      <c r="L23" s="18"/>
      <c r="M23" s="12"/>
      <c r="N23" s="140">
        <f t="shared" si="0"/>
        <v>9.4493927125506069E-2</v>
      </c>
      <c r="W23" s="21">
        <v>175</v>
      </c>
      <c r="X23" s="21">
        <v>4474</v>
      </c>
      <c r="Y23" s="24">
        <v>44860</v>
      </c>
      <c r="Z23" s="21" t="s">
        <v>514</v>
      </c>
      <c r="AA23" s="21" t="s">
        <v>494</v>
      </c>
      <c r="AB23" s="21">
        <v>9.1</v>
      </c>
      <c r="AC23" s="21" t="s">
        <v>498</v>
      </c>
      <c r="AD23" s="21">
        <v>50</v>
      </c>
    </row>
    <row r="24" spans="1:30" ht="15.75" customHeight="1" thickBot="1" x14ac:dyDescent="0.25">
      <c r="A24" s="21">
        <v>19</v>
      </c>
      <c r="B24" s="22">
        <v>2.6830971659919028E-2</v>
      </c>
      <c r="C24" s="22">
        <v>2.6916194331983806E-2</v>
      </c>
      <c r="D24" s="22">
        <v>5.3800000000000001E-2</v>
      </c>
      <c r="F24" s="21" t="s">
        <v>495</v>
      </c>
      <c r="G24" s="23">
        <v>53757</v>
      </c>
      <c r="H24" s="21">
        <v>1.0900000000000001</v>
      </c>
      <c r="J24" s="12">
        <v>30</v>
      </c>
      <c r="K24" s="12">
        <f>X14</f>
        <v>4645</v>
      </c>
      <c r="L24" s="18"/>
      <c r="M24" s="12"/>
      <c r="N24" s="140">
        <f t="shared" si="0"/>
        <v>9.4028340080971662E-2</v>
      </c>
      <c r="W24" s="21">
        <v>200</v>
      </c>
      <c r="X24" s="21">
        <v>4450</v>
      </c>
      <c r="Y24" s="24">
        <v>44650</v>
      </c>
      <c r="Z24" s="21" t="s">
        <v>514</v>
      </c>
      <c r="AA24" s="21" t="s">
        <v>494</v>
      </c>
      <c r="AB24" s="21">
        <v>9</v>
      </c>
      <c r="AC24" s="21" t="s">
        <v>499</v>
      </c>
      <c r="AD24" s="21">
        <v>57</v>
      </c>
    </row>
    <row r="25" spans="1:30" ht="15.75" customHeight="1" thickBot="1" x14ac:dyDescent="0.25">
      <c r="A25" s="21">
        <v>20</v>
      </c>
      <c r="B25" s="22">
        <v>2.0631578947368421E-2</v>
      </c>
      <c r="C25" s="22">
        <v>2.0514777327935222E-2</v>
      </c>
      <c r="D25" s="22">
        <v>4.1099999999999998E-2</v>
      </c>
      <c r="F25" s="21" t="s">
        <v>496</v>
      </c>
      <c r="G25" s="23">
        <v>55021</v>
      </c>
      <c r="H25" s="21">
        <v>1.1100000000000001</v>
      </c>
      <c r="J25" s="12">
        <v>50</v>
      </c>
      <c r="K25" s="12">
        <f>X18</f>
        <v>4614</v>
      </c>
      <c r="L25" s="18"/>
      <c r="M25" s="12"/>
      <c r="N25" s="140">
        <f t="shared" si="0"/>
        <v>9.3400809716599184E-2</v>
      </c>
    </row>
    <row r="26" spans="1:30" ht="15.75" customHeight="1" thickBot="1" x14ac:dyDescent="0.25">
      <c r="A26" s="21">
        <v>21</v>
      </c>
      <c r="B26" s="22">
        <v>1.6267206477732794E-2</v>
      </c>
      <c r="C26" s="22">
        <v>1.4314979757085022E-2</v>
      </c>
      <c r="D26" s="22">
        <v>3.0599999999999999E-2</v>
      </c>
      <c r="F26" s="21" t="s">
        <v>497</v>
      </c>
      <c r="G26" s="23">
        <v>42962</v>
      </c>
      <c r="H26" s="21">
        <v>0.87</v>
      </c>
      <c r="J26" s="12">
        <v>100</v>
      </c>
      <c r="K26" s="12">
        <f>X20</f>
        <v>4540</v>
      </c>
      <c r="L26" s="18"/>
      <c r="M26" s="12"/>
      <c r="N26" s="140">
        <f t="shared" si="0"/>
        <v>9.1902834008097165E-2</v>
      </c>
    </row>
    <row r="27" spans="1:30" ht="15.75" customHeight="1" thickBot="1" x14ac:dyDescent="0.25">
      <c r="A27" s="21">
        <v>22</v>
      </c>
      <c r="B27" s="22">
        <v>1.1754048582995951E-2</v>
      </c>
      <c r="C27" s="22">
        <v>1.0131376518218623E-2</v>
      </c>
      <c r="D27" s="22">
        <v>2.1899999999999999E-2</v>
      </c>
      <c r="J27" s="12">
        <v>150</v>
      </c>
      <c r="K27" s="12">
        <f>X22</f>
        <v>4503</v>
      </c>
      <c r="L27" s="18"/>
      <c r="M27" s="12"/>
      <c r="N27" s="140">
        <f t="shared" si="0"/>
        <v>9.1153846153846155E-2</v>
      </c>
    </row>
    <row r="28" spans="1:30" ht="15.75" customHeight="1" thickBot="1" x14ac:dyDescent="0.25">
      <c r="A28" s="21">
        <v>23</v>
      </c>
      <c r="B28" s="22">
        <v>7.4888663967611338E-3</v>
      </c>
      <c r="C28" s="22">
        <v>6.7542510121457499E-3</v>
      </c>
      <c r="D28" s="22">
        <v>1.4200000000000001E-2</v>
      </c>
      <c r="J28" s="12">
        <v>200</v>
      </c>
      <c r="K28" s="12">
        <f>X24</f>
        <v>4450</v>
      </c>
      <c r="L28" s="18"/>
      <c r="M28" s="12"/>
      <c r="N28" s="140">
        <f t="shared" si="0"/>
        <v>9.0080971659919032E-2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Sheet24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125" hidden="1" customWidth="1"/>
  </cols>
  <sheetData>
    <row r="1" spans="1:30" ht="24" thickBot="1" x14ac:dyDescent="0.25">
      <c r="A1" s="151" t="s">
        <v>562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4">
      <c r="D2" s="5" t="s">
        <v>673</v>
      </c>
      <c r="F2" s="6">
        <v>65800</v>
      </c>
      <c r="H2" s="7" t="s">
        <v>462</v>
      </c>
      <c r="W2" s="21">
        <v>1</v>
      </c>
      <c r="X2" s="21">
        <v>6901</v>
      </c>
      <c r="Y2" s="24">
        <v>44679</v>
      </c>
      <c r="Z2" s="21" t="s">
        <v>515</v>
      </c>
      <c r="AA2" s="21" t="s">
        <v>495</v>
      </c>
      <c r="AB2" s="21">
        <v>10.5</v>
      </c>
      <c r="AC2" s="21" t="s">
        <v>498</v>
      </c>
      <c r="AD2" s="21">
        <v>53</v>
      </c>
    </row>
    <row r="3" spans="1:30" ht="15.75" customHeight="1" thickBot="1" x14ac:dyDescent="0.25">
      <c r="W3" s="21">
        <v>2</v>
      </c>
      <c r="X3" s="21">
        <v>6343</v>
      </c>
      <c r="Y3" s="24">
        <v>44819</v>
      </c>
      <c r="Z3" s="21" t="s">
        <v>515</v>
      </c>
      <c r="AA3" s="21" t="s">
        <v>495</v>
      </c>
      <c r="AB3" s="21">
        <v>9.6</v>
      </c>
      <c r="AC3" s="21" t="s">
        <v>498</v>
      </c>
      <c r="AD3" s="21">
        <v>55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6324</v>
      </c>
      <c r="Y4" s="24">
        <v>44653</v>
      </c>
      <c r="Z4" s="21" t="s">
        <v>516</v>
      </c>
      <c r="AA4" s="21" t="s">
        <v>497</v>
      </c>
      <c r="AB4" s="21">
        <v>9.6</v>
      </c>
      <c r="AC4" s="21" t="s">
        <v>499</v>
      </c>
      <c r="AD4" s="21">
        <v>51</v>
      </c>
    </row>
    <row r="5" spans="1:30" ht="15.75" customHeight="1" thickBot="1" x14ac:dyDescent="0.25">
      <c r="A5" s="21">
        <v>0</v>
      </c>
      <c r="B5" s="22">
        <v>3.3296352583586626E-3</v>
      </c>
      <c r="C5" s="22">
        <v>3.5212765957446813E-3</v>
      </c>
      <c r="D5" s="41">
        <v>6.7999999999999996E-3</v>
      </c>
      <c r="F5" s="21" t="s">
        <v>471</v>
      </c>
      <c r="G5" s="23">
        <v>67581</v>
      </c>
      <c r="H5" s="21">
        <v>1.03</v>
      </c>
      <c r="J5" s="164" t="s">
        <v>472</v>
      </c>
      <c r="K5" s="165"/>
      <c r="L5" s="165"/>
      <c r="M5" s="165"/>
      <c r="N5" s="166"/>
      <c r="W5" s="21">
        <v>4</v>
      </c>
      <c r="X5" s="21">
        <v>6297</v>
      </c>
      <c r="Y5" s="24">
        <v>44705</v>
      </c>
      <c r="Z5" s="21" t="s">
        <v>524</v>
      </c>
      <c r="AA5" s="21" t="s">
        <v>493</v>
      </c>
      <c r="AB5" s="21">
        <v>9.6</v>
      </c>
      <c r="AC5" s="21" t="s">
        <v>499</v>
      </c>
      <c r="AD5" s="21">
        <v>60</v>
      </c>
    </row>
    <row r="6" spans="1:30" ht="15.75" customHeight="1" thickBot="1" x14ac:dyDescent="0.25">
      <c r="A6" s="21">
        <v>1</v>
      </c>
      <c r="B6" s="22">
        <v>2.1369300911854103E-3</v>
      </c>
      <c r="C6" s="22">
        <v>2.3139817629179329E-3</v>
      </c>
      <c r="D6" s="22">
        <v>4.4999999999999997E-3</v>
      </c>
      <c r="F6" s="21" t="s">
        <v>473</v>
      </c>
      <c r="G6" s="23">
        <v>72486</v>
      </c>
      <c r="H6" s="21">
        <v>1.1000000000000001</v>
      </c>
      <c r="J6" s="113" t="s">
        <v>474</v>
      </c>
      <c r="K6" s="114">
        <f>LARGE((K8,K9),1)</f>
        <v>0.6154469606674613</v>
      </c>
      <c r="L6" s="45"/>
      <c r="M6" s="45"/>
      <c r="N6" s="114" t="s">
        <v>499</v>
      </c>
      <c r="W6" s="21">
        <v>5</v>
      </c>
      <c r="X6" s="21">
        <v>6227</v>
      </c>
      <c r="Y6" s="24">
        <v>44653</v>
      </c>
      <c r="Z6" s="21" t="s">
        <v>518</v>
      </c>
      <c r="AA6" s="21" t="s">
        <v>497</v>
      </c>
      <c r="AB6" s="21">
        <v>9.5</v>
      </c>
      <c r="AC6" s="21" t="s">
        <v>499</v>
      </c>
      <c r="AD6" s="21">
        <v>54</v>
      </c>
    </row>
    <row r="7" spans="1:30" ht="15.75" customHeight="1" thickBot="1" x14ac:dyDescent="0.25">
      <c r="A7" s="21">
        <v>2</v>
      </c>
      <c r="B7" s="22">
        <v>1.9878419452887541E-3</v>
      </c>
      <c r="C7" s="22">
        <v>1.6097264437689969E-3</v>
      </c>
      <c r="D7" s="22">
        <v>3.5999999999999999E-3</v>
      </c>
      <c r="F7" s="21" t="s">
        <v>475</v>
      </c>
      <c r="G7" s="23">
        <v>73878</v>
      </c>
      <c r="H7" s="21">
        <v>1.1299999999999999</v>
      </c>
      <c r="J7" s="12" t="s">
        <v>476</v>
      </c>
      <c r="K7" s="114">
        <f>LARGE((K10,K11),1)</f>
        <v>0.54440589250796367</v>
      </c>
      <c r="L7" s="45"/>
      <c r="M7" s="45"/>
      <c r="N7" s="114" t="s">
        <v>498</v>
      </c>
      <c r="W7" s="21">
        <v>6</v>
      </c>
      <c r="X7" s="21">
        <v>5866</v>
      </c>
      <c r="Y7" s="24">
        <v>44636</v>
      </c>
      <c r="Z7" s="21" t="s">
        <v>513</v>
      </c>
      <c r="AA7" s="21" t="s">
        <v>494</v>
      </c>
      <c r="AB7" s="21">
        <v>8.9</v>
      </c>
      <c r="AC7" s="21" t="s">
        <v>498</v>
      </c>
      <c r="AD7" s="21">
        <v>53</v>
      </c>
    </row>
    <row r="8" spans="1:30" ht="15.75" customHeight="1" thickBot="1" x14ac:dyDescent="0.3">
      <c r="A8" s="21">
        <v>3</v>
      </c>
      <c r="B8" s="22">
        <v>2.4351063829787232E-3</v>
      </c>
      <c r="C8" s="22">
        <v>1.7606382978723406E-3</v>
      </c>
      <c r="D8" s="22">
        <v>4.1999999999999997E-3</v>
      </c>
      <c r="F8" s="21" t="s">
        <v>477</v>
      </c>
      <c r="G8" s="23">
        <v>70251</v>
      </c>
      <c r="H8" s="21">
        <v>1.07</v>
      </c>
      <c r="K8" s="16">
        <f>LARGE(B11:C11,1)/(B11+C11)</f>
        <v>0.6154469606674613</v>
      </c>
      <c r="W8" s="21">
        <v>7</v>
      </c>
      <c r="X8" s="21">
        <v>5839</v>
      </c>
      <c r="Y8" s="24">
        <v>44672</v>
      </c>
      <c r="Z8" s="21" t="s">
        <v>514</v>
      </c>
      <c r="AA8" s="21" t="s">
        <v>495</v>
      </c>
      <c r="AB8" s="21">
        <v>8.9</v>
      </c>
      <c r="AC8" s="21" t="s">
        <v>498</v>
      </c>
      <c r="AD8" s="21">
        <v>55</v>
      </c>
    </row>
    <row r="9" spans="1:30" ht="15.75" customHeight="1" thickBot="1" x14ac:dyDescent="0.3">
      <c r="A9" s="21">
        <v>4</v>
      </c>
      <c r="B9" s="22">
        <v>4.0750759878419463E-3</v>
      </c>
      <c r="C9" s="22">
        <v>3.3703647416413376E-3</v>
      </c>
      <c r="D9" s="22">
        <v>7.4999999999999997E-3</v>
      </c>
      <c r="F9" s="21" t="s">
        <v>478</v>
      </c>
      <c r="G9" s="23">
        <v>64718</v>
      </c>
      <c r="H9" s="21">
        <v>0.99</v>
      </c>
      <c r="K9" s="16">
        <f>LARGE(B12:C12,1)/(B12+C12)</f>
        <v>0.56764151437398547</v>
      </c>
      <c r="W9" s="21">
        <v>8</v>
      </c>
      <c r="X9" s="21">
        <v>5764</v>
      </c>
      <c r="Y9" s="24">
        <v>44658</v>
      </c>
      <c r="Z9" s="21" t="s">
        <v>514</v>
      </c>
      <c r="AA9" s="21" t="s">
        <v>495</v>
      </c>
      <c r="AB9" s="21">
        <v>8.8000000000000007</v>
      </c>
      <c r="AC9" s="21" t="s">
        <v>498</v>
      </c>
      <c r="AD9" s="21">
        <v>54</v>
      </c>
    </row>
    <row r="10" spans="1:30" ht="15.75" customHeight="1" thickBot="1" x14ac:dyDescent="0.3">
      <c r="A10" s="21">
        <v>5</v>
      </c>
      <c r="B10" s="22">
        <v>7.2556231003039519E-3</v>
      </c>
      <c r="C10" s="22">
        <v>8.9541033434650443E-3</v>
      </c>
      <c r="D10" s="22">
        <v>1.6199999999999999E-2</v>
      </c>
      <c r="F10" s="21" t="s">
        <v>479</v>
      </c>
      <c r="G10" s="23">
        <v>62000</v>
      </c>
      <c r="H10" s="21">
        <v>0.95</v>
      </c>
      <c r="K10" s="16">
        <f>LARGE(B20:C20,1)/(B20+C20)</f>
        <v>0.53783800859236808</v>
      </c>
      <c r="W10" s="21">
        <v>9</v>
      </c>
      <c r="X10" s="21">
        <v>5754</v>
      </c>
      <c r="Y10" s="24">
        <v>44630</v>
      </c>
      <c r="Z10" s="21" t="s">
        <v>514</v>
      </c>
      <c r="AA10" s="21" t="s">
        <v>495</v>
      </c>
      <c r="AB10" s="21">
        <v>8.6999999999999993</v>
      </c>
      <c r="AC10" s="21" t="s">
        <v>498</v>
      </c>
      <c r="AD10" s="21">
        <v>54</v>
      </c>
    </row>
    <row r="11" spans="1:30" ht="15.75" customHeight="1" thickBot="1" x14ac:dyDescent="0.3">
      <c r="A11" s="21">
        <v>6</v>
      </c>
      <c r="B11" s="22">
        <v>1.471003039513678E-2</v>
      </c>
      <c r="C11" s="22">
        <v>2.3542249240121584E-2</v>
      </c>
      <c r="D11" s="22">
        <v>3.8199999999999998E-2</v>
      </c>
      <c r="F11" s="21" t="s">
        <v>480</v>
      </c>
      <c r="G11" s="23">
        <v>61239</v>
      </c>
      <c r="H11" s="21">
        <v>0.93</v>
      </c>
      <c r="K11" s="16">
        <f>LARGE(B21:C21,1)/(B21+C21)</f>
        <v>0.54440589250796367</v>
      </c>
      <c r="W11" s="21">
        <v>10</v>
      </c>
      <c r="X11" s="21">
        <v>5732</v>
      </c>
      <c r="Y11" s="24">
        <v>44596</v>
      </c>
      <c r="Z11" s="21" t="s">
        <v>514</v>
      </c>
      <c r="AA11" s="21" t="s">
        <v>496</v>
      </c>
      <c r="AB11" s="21">
        <v>8.6999999999999993</v>
      </c>
      <c r="AC11" s="21" t="s">
        <v>498</v>
      </c>
      <c r="AD11" s="21">
        <v>56</v>
      </c>
    </row>
    <row r="12" spans="1:30" ht="15.75" customHeight="1" thickBot="1" x14ac:dyDescent="0.25">
      <c r="A12" s="21">
        <v>7</v>
      </c>
      <c r="B12" s="22">
        <v>2.5096504559270517E-2</v>
      </c>
      <c r="C12" s="22">
        <v>3.2949088145896657E-2</v>
      </c>
      <c r="D12" s="22">
        <v>5.8000000000000003E-2</v>
      </c>
      <c r="F12" s="21" t="s">
        <v>481</v>
      </c>
      <c r="G12" s="23">
        <v>63000</v>
      </c>
      <c r="H12" s="21">
        <v>0.96</v>
      </c>
      <c r="W12" s="21">
        <v>20</v>
      </c>
      <c r="X12" s="21">
        <v>5671</v>
      </c>
      <c r="Y12" s="24">
        <v>44595</v>
      </c>
      <c r="Z12" s="21" t="s">
        <v>514</v>
      </c>
      <c r="AA12" s="21" t="s">
        <v>495</v>
      </c>
      <c r="AB12" s="21">
        <v>8.6</v>
      </c>
      <c r="AC12" s="21" t="s">
        <v>498</v>
      </c>
      <c r="AD12" s="21">
        <v>55</v>
      </c>
    </row>
    <row r="13" spans="1:30" ht="15.75" customHeight="1" thickBot="1" x14ac:dyDescent="0.25">
      <c r="A13" s="21">
        <v>8</v>
      </c>
      <c r="B13" s="22">
        <v>2.6189817629179331E-2</v>
      </c>
      <c r="C13" s="22">
        <v>3.3955167173252282E-2</v>
      </c>
      <c r="D13" s="22">
        <v>6.0100000000000001E-2</v>
      </c>
      <c r="F13" s="21" t="s">
        <v>482</v>
      </c>
      <c r="G13" s="23">
        <v>60760</v>
      </c>
      <c r="H13" s="21">
        <v>0.93</v>
      </c>
      <c r="W13" s="21">
        <v>25</v>
      </c>
      <c r="X13" s="21">
        <v>5646</v>
      </c>
      <c r="Y13" s="24">
        <v>44648</v>
      </c>
      <c r="Z13" s="21" t="s">
        <v>514</v>
      </c>
      <c r="AA13" s="21" t="s">
        <v>492</v>
      </c>
      <c r="AB13" s="21">
        <v>8.6</v>
      </c>
      <c r="AC13" s="21" t="s">
        <v>498</v>
      </c>
      <c r="AD13" s="21">
        <v>55</v>
      </c>
    </row>
    <row r="14" spans="1:30" ht="15.75" customHeight="1" thickBot="1" x14ac:dyDescent="0.25">
      <c r="A14" s="21">
        <v>9</v>
      </c>
      <c r="B14" s="22">
        <v>2.713404255319149E-2</v>
      </c>
      <c r="C14" s="22">
        <v>3.2999392097264442E-2</v>
      </c>
      <c r="D14" s="22">
        <v>6.0100000000000001E-2</v>
      </c>
      <c r="F14" s="21" t="s">
        <v>483</v>
      </c>
      <c r="G14" s="23">
        <v>64433</v>
      </c>
      <c r="H14" s="21">
        <v>0.98</v>
      </c>
      <c r="W14" s="21">
        <v>30</v>
      </c>
      <c r="X14" s="21">
        <v>5632</v>
      </c>
      <c r="Y14" s="24">
        <v>44629</v>
      </c>
      <c r="Z14" s="21" t="s">
        <v>514</v>
      </c>
      <c r="AA14" s="21" t="s">
        <v>494</v>
      </c>
      <c r="AB14" s="21">
        <v>8.6</v>
      </c>
      <c r="AC14" s="21" t="s">
        <v>498</v>
      </c>
      <c r="AD14" s="21">
        <v>54</v>
      </c>
    </row>
    <row r="15" spans="1:30" ht="15.75" customHeight="1" thickBot="1" x14ac:dyDescent="0.25">
      <c r="A15" s="21">
        <v>10</v>
      </c>
      <c r="B15" s="22">
        <v>2.9618844984802432E-2</v>
      </c>
      <c r="C15" s="22">
        <v>3.4106079027355622E-2</v>
      </c>
      <c r="D15" s="22">
        <v>6.3700000000000007E-2</v>
      </c>
      <c r="F15" s="21" t="s">
        <v>484</v>
      </c>
      <c r="G15" s="23">
        <v>66266</v>
      </c>
      <c r="H15" s="21">
        <v>1.01</v>
      </c>
      <c r="W15" s="21">
        <v>35</v>
      </c>
      <c r="X15" s="21">
        <v>5623</v>
      </c>
      <c r="Y15" s="24">
        <v>44656</v>
      </c>
      <c r="Z15" s="21" t="s">
        <v>515</v>
      </c>
      <c r="AA15" s="21" t="s">
        <v>493</v>
      </c>
      <c r="AB15" s="21">
        <v>8.5</v>
      </c>
      <c r="AC15" s="21" t="s">
        <v>498</v>
      </c>
      <c r="AD15" s="21">
        <v>52</v>
      </c>
    </row>
    <row r="16" spans="1:30" ht="15.75" customHeight="1" thickBot="1" x14ac:dyDescent="0.25">
      <c r="A16" s="21">
        <v>11</v>
      </c>
      <c r="B16" s="22">
        <v>3.2103647416413375E-2</v>
      </c>
      <c r="C16" s="22">
        <v>3.4106079027355622E-2</v>
      </c>
      <c r="D16" s="22">
        <v>6.6199999999999995E-2</v>
      </c>
      <c r="F16" s="21" t="s">
        <v>485</v>
      </c>
      <c r="G16" s="23">
        <v>65824</v>
      </c>
      <c r="H16" s="21">
        <v>1</v>
      </c>
      <c r="W16" s="21">
        <v>40</v>
      </c>
      <c r="X16" s="21">
        <v>5613</v>
      </c>
      <c r="Y16" s="24">
        <v>44636</v>
      </c>
      <c r="Z16" s="21" t="s">
        <v>517</v>
      </c>
      <c r="AA16" s="21" t="s">
        <v>494</v>
      </c>
      <c r="AB16" s="21">
        <v>8.5</v>
      </c>
      <c r="AC16" s="21" t="s">
        <v>498</v>
      </c>
      <c r="AD16" s="21">
        <v>51</v>
      </c>
    </row>
    <row r="17" spans="1:30" ht="15.75" customHeight="1" thickBot="1" x14ac:dyDescent="0.25">
      <c r="A17" s="21">
        <v>12</v>
      </c>
      <c r="B17" s="22">
        <v>3.3346048632218843E-2</v>
      </c>
      <c r="C17" s="22">
        <v>3.551458966565349E-2</v>
      </c>
      <c r="D17" s="22">
        <v>6.8900000000000003E-2</v>
      </c>
      <c r="W17" s="21">
        <v>45</v>
      </c>
      <c r="X17" s="21">
        <v>5602</v>
      </c>
      <c r="Y17" s="24">
        <v>44565</v>
      </c>
      <c r="Z17" s="21" t="s">
        <v>514</v>
      </c>
      <c r="AA17" s="21" t="s">
        <v>493</v>
      </c>
      <c r="AB17" s="21">
        <v>8.5</v>
      </c>
      <c r="AC17" s="21" t="s">
        <v>498</v>
      </c>
      <c r="AD17" s="21">
        <v>56</v>
      </c>
    </row>
    <row r="18" spans="1:30" ht="15.75" customHeight="1" thickBot="1" x14ac:dyDescent="0.25">
      <c r="A18" s="21">
        <v>13</v>
      </c>
      <c r="B18" s="22">
        <v>3.3843009118541031E-2</v>
      </c>
      <c r="C18" s="22">
        <v>3.4860638297872337E-2</v>
      </c>
      <c r="D18" s="22">
        <v>6.8699999999999997E-2</v>
      </c>
      <c r="W18" s="21">
        <v>50</v>
      </c>
      <c r="X18" s="21">
        <v>5587</v>
      </c>
      <c r="Y18" s="24">
        <v>44581</v>
      </c>
      <c r="Z18" s="21" t="s">
        <v>514</v>
      </c>
      <c r="AA18" s="21" t="s">
        <v>495</v>
      </c>
      <c r="AB18" s="21">
        <v>8.5</v>
      </c>
      <c r="AC18" s="21" t="s">
        <v>498</v>
      </c>
      <c r="AD18" s="21">
        <v>56</v>
      </c>
    </row>
    <row r="19" spans="1:30" ht="15.75" customHeight="1" thickBot="1" x14ac:dyDescent="0.25">
      <c r="A19" s="21">
        <v>14</v>
      </c>
      <c r="B19" s="22">
        <v>3.617872340425532E-2</v>
      </c>
      <c r="C19" s="22">
        <v>3.4508510638297872E-2</v>
      </c>
      <c r="D19" s="22">
        <v>7.0699999999999999E-2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5539</v>
      </c>
      <c r="Y19" s="24">
        <v>44665</v>
      </c>
      <c r="Z19" s="21" t="s">
        <v>514</v>
      </c>
      <c r="AA19" s="21" t="s">
        <v>495</v>
      </c>
      <c r="AB19" s="21">
        <v>8.4</v>
      </c>
      <c r="AC19" s="21" t="s">
        <v>498</v>
      </c>
      <c r="AD19" s="21">
        <v>55</v>
      </c>
    </row>
    <row r="20" spans="1:30" ht="15.75" customHeight="1" thickBot="1" x14ac:dyDescent="0.25">
      <c r="A20" s="21">
        <v>15</v>
      </c>
      <c r="B20" s="22">
        <v>3.8812613981762917E-2</v>
      </c>
      <c r="C20" s="22">
        <v>3.33515197568389E-2</v>
      </c>
      <c r="D20" s="22">
        <v>7.22E-2</v>
      </c>
      <c r="F20" s="21" t="s">
        <v>488</v>
      </c>
      <c r="G20" s="23">
        <v>48270</v>
      </c>
      <c r="H20" s="21">
        <v>0.74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5497</v>
      </c>
      <c r="Y20" s="24">
        <v>44652</v>
      </c>
      <c r="Z20" s="21" t="s">
        <v>517</v>
      </c>
      <c r="AA20" s="21" t="s">
        <v>496</v>
      </c>
      <c r="AB20" s="21">
        <v>8.4</v>
      </c>
      <c r="AC20" s="21" t="s">
        <v>498</v>
      </c>
      <c r="AD20" s="21">
        <v>52</v>
      </c>
    </row>
    <row r="21" spans="1:30" ht="15.75" customHeight="1" thickBot="1" x14ac:dyDescent="0.25">
      <c r="A21" s="21">
        <v>16</v>
      </c>
      <c r="B21" s="22">
        <v>3.9011398176291789E-2</v>
      </c>
      <c r="C21" s="22">
        <v>3.264726443768997E-2</v>
      </c>
      <c r="D21" s="22">
        <v>7.1599999999999997E-2</v>
      </c>
      <c r="F21" s="21" t="s">
        <v>492</v>
      </c>
      <c r="G21" s="23">
        <v>67398</v>
      </c>
      <c r="H21" s="21">
        <v>1.03</v>
      </c>
      <c r="J21" s="12">
        <v>5</v>
      </c>
      <c r="K21" s="12">
        <f>X6</f>
        <v>6227</v>
      </c>
      <c r="L21" s="18"/>
      <c r="M21" s="12"/>
      <c r="N21" s="140">
        <f>K21/$F$2</f>
        <v>9.4635258358662613E-2</v>
      </c>
      <c r="W21" s="21">
        <v>125</v>
      </c>
      <c r="X21" s="21">
        <v>5462</v>
      </c>
      <c r="Y21" s="24">
        <v>44860</v>
      </c>
      <c r="Z21" s="21" t="s">
        <v>515</v>
      </c>
      <c r="AA21" s="21" t="s">
        <v>494</v>
      </c>
      <c r="AB21" s="21">
        <v>8.3000000000000007</v>
      </c>
      <c r="AC21" s="21" t="s">
        <v>498</v>
      </c>
      <c r="AD21" s="21">
        <v>54</v>
      </c>
    </row>
    <row r="22" spans="1:30" ht="15.75" customHeight="1" thickBot="1" x14ac:dyDescent="0.25">
      <c r="A22" s="21">
        <v>17</v>
      </c>
      <c r="B22" s="22">
        <v>3.6924164133738606E-2</v>
      </c>
      <c r="C22" s="22">
        <v>3.2446048632218852E-2</v>
      </c>
      <c r="D22" s="22">
        <v>6.9400000000000003E-2</v>
      </c>
      <c r="F22" s="21" t="s">
        <v>493</v>
      </c>
      <c r="G22" s="23">
        <v>70153</v>
      </c>
      <c r="H22" s="21">
        <v>1.07</v>
      </c>
      <c r="J22" s="12">
        <v>10</v>
      </c>
      <c r="K22" s="12">
        <f>X11</f>
        <v>5732</v>
      </c>
      <c r="L22" s="18"/>
      <c r="M22" s="12"/>
      <c r="N22" s="140">
        <f t="shared" ref="N22:N28" si="0">K22/$F$2</f>
        <v>8.7112462006079028E-2</v>
      </c>
      <c r="W22" s="21">
        <v>150</v>
      </c>
      <c r="X22" s="21">
        <v>5439</v>
      </c>
      <c r="Y22" s="24">
        <v>44638</v>
      </c>
      <c r="Z22" s="21" t="s">
        <v>515</v>
      </c>
      <c r="AA22" s="21" t="s">
        <v>496</v>
      </c>
      <c r="AB22" s="21">
        <v>8.3000000000000007</v>
      </c>
      <c r="AC22" s="21" t="s">
        <v>498</v>
      </c>
      <c r="AD22" s="21">
        <v>53</v>
      </c>
    </row>
    <row r="23" spans="1:30" ht="15.75" customHeight="1" thickBot="1" x14ac:dyDescent="0.25">
      <c r="A23" s="21">
        <v>18</v>
      </c>
      <c r="B23" s="22">
        <v>2.9270972644376898E-2</v>
      </c>
      <c r="C23" s="22">
        <v>2.8321124620060794E-2</v>
      </c>
      <c r="D23" s="22">
        <v>5.7599999999999998E-2</v>
      </c>
      <c r="F23" s="21" t="s">
        <v>494</v>
      </c>
      <c r="G23" s="23">
        <v>71514</v>
      </c>
      <c r="H23" s="21">
        <v>1.0900000000000001</v>
      </c>
      <c r="J23" s="12">
        <v>20</v>
      </c>
      <c r="K23" s="12">
        <f>X12</f>
        <v>5671</v>
      </c>
      <c r="L23" s="18"/>
      <c r="M23" s="12"/>
      <c r="N23" s="140">
        <f t="shared" si="0"/>
        <v>8.6185410334346499E-2</v>
      </c>
      <c r="W23" s="21">
        <v>175</v>
      </c>
      <c r="X23" s="21">
        <v>5413</v>
      </c>
      <c r="Y23" s="24">
        <v>44587</v>
      </c>
      <c r="Z23" s="21" t="s">
        <v>515</v>
      </c>
      <c r="AA23" s="21" t="s">
        <v>494</v>
      </c>
      <c r="AB23" s="21">
        <v>8.1999999999999993</v>
      </c>
      <c r="AC23" s="21" t="s">
        <v>498</v>
      </c>
      <c r="AD23" s="21">
        <v>54</v>
      </c>
    </row>
    <row r="24" spans="1:30" ht="15.75" customHeight="1" thickBot="1" x14ac:dyDescent="0.25">
      <c r="A24" s="21">
        <v>19</v>
      </c>
      <c r="B24" s="22">
        <v>2.4897720364741641E-2</v>
      </c>
      <c r="C24" s="22">
        <v>1.9065197568389057E-2</v>
      </c>
      <c r="D24" s="22">
        <v>4.3999999999999997E-2</v>
      </c>
      <c r="F24" s="21" t="s">
        <v>495</v>
      </c>
      <c r="G24" s="23">
        <v>70492</v>
      </c>
      <c r="H24" s="21">
        <v>1.07</v>
      </c>
      <c r="J24" s="12">
        <v>30</v>
      </c>
      <c r="K24" s="12">
        <f>X14</f>
        <v>5632</v>
      </c>
      <c r="L24" s="18"/>
      <c r="M24" s="12"/>
      <c r="N24" s="140">
        <f t="shared" si="0"/>
        <v>8.5592705167173253E-2</v>
      </c>
      <c r="W24" s="21">
        <v>200</v>
      </c>
      <c r="X24" s="21">
        <v>5384</v>
      </c>
      <c r="Y24" s="24">
        <v>44566</v>
      </c>
      <c r="Z24" s="21" t="s">
        <v>515</v>
      </c>
      <c r="AA24" s="21" t="s">
        <v>494</v>
      </c>
      <c r="AB24" s="21">
        <v>8.1999999999999993</v>
      </c>
      <c r="AC24" s="21" t="s">
        <v>498</v>
      </c>
      <c r="AD24" s="21">
        <v>55</v>
      </c>
    </row>
    <row r="25" spans="1:30" ht="15.75" customHeight="1" thickBot="1" x14ac:dyDescent="0.25">
      <c r="A25" s="21">
        <v>20</v>
      </c>
      <c r="B25" s="22">
        <v>1.8437234042553194E-2</v>
      </c>
      <c r="C25" s="22">
        <v>1.4437234042553192E-2</v>
      </c>
      <c r="D25" s="22">
        <v>3.2899999999999999E-2</v>
      </c>
      <c r="F25" s="21" t="s">
        <v>496</v>
      </c>
      <c r="G25" s="23">
        <v>72340</v>
      </c>
      <c r="H25" s="21">
        <v>1.1000000000000001</v>
      </c>
      <c r="J25" s="12">
        <v>50</v>
      </c>
      <c r="K25" s="12">
        <f>X18</f>
        <v>5587</v>
      </c>
      <c r="L25" s="18"/>
      <c r="M25" s="12"/>
      <c r="N25" s="140">
        <f t="shared" si="0"/>
        <v>8.4908814589665649E-2</v>
      </c>
    </row>
    <row r="26" spans="1:30" ht="15.75" customHeight="1" thickBot="1" x14ac:dyDescent="0.25">
      <c r="A26" s="21">
        <v>21</v>
      </c>
      <c r="B26" s="22">
        <v>1.3517325227963525E-2</v>
      </c>
      <c r="C26" s="22">
        <v>1.1117173252279637E-2</v>
      </c>
      <c r="D26" s="22">
        <v>2.46E-2</v>
      </c>
      <c r="F26" s="21" t="s">
        <v>497</v>
      </c>
      <c r="G26" s="23">
        <v>58467</v>
      </c>
      <c r="H26" s="21">
        <v>0.89</v>
      </c>
      <c r="J26" s="12">
        <v>100</v>
      </c>
      <c r="K26" s="12">
        <f>X20</f>
        <v>5497</v>
      </c>
      <c r="L26" s="18"/>
      <c r="M26" s="12"/>
      <c r="N26" s="140">
        <f t="shared" si="0"/>
        <v>8.3541033434650455E-2</v>
      </c>
    </row>
    <row r="27" spans="1:30" ht="15.75" customHeight="1" thickBot="1" x14ac:dyDescent="0.25">
      <c r="A27" s="21">
        <v>22</v>
      </c>
      <c r="B27" s="22">
        <v>9.8398176291793326E-3</v>
      </c>
      <c r="C27" s="22">
        <v>8.1995440729483275E-3</v>
      </c>
      <c r="D27" s="22">
        <v>1.7999999999999999E-2</v>
      </c>
      <c r="J27" s="12">
        <v>150</v>
      </c>
      <c r="K27" s="12">
        <f>X22</f>
        <v>5439</v>
      </c>
      <c r="L27" s="18"/>
      <c r="M27" s="12"/>
      <c r="N27" s="140">
        <f t="shared" si="0"/>
        <v>8.2659574468085112E-2</v>
      </c>
    </row>
    <row r="28" spans="1:30" ht="15.75" customHeight="1" thickBot="1" x14ac:dyDescent="0.25">
      <c r="A28" s="21">
        <v>23</v>
      </c>
      <c r="B28" s="22">
        <v>6.8083586626139815E-3</v>
      </c>
      <c r="C28" s="22">
        <v>5.3825227963525827E-3</v>
      </c>
      <c r="D28" s="22">
        <v>1.2200000000000001E-2</v>
      </c>
      <c r="J28" s="12">
        <v>200</v>
      </c>
      <c r="K28" s="12">
        <f>X24</f>
        <v>5384</v>
      </c>
      <c r="L28" s="18"/>
      <c r="M28" s="12"/>
      <c r="N28" s="140">
        <f t="shared" si="0"/>
        <v>8.1823708206686926E-2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Sheet25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style="45" customWidth="1"/>
    <col min="12" max="13" width="6.375" hidden="1" customWidth="1"/>
    <col min="14" max="14" width="5.75" style="45" customWidth="1"/>
    <col min="15" max="21" width="8.375" customWidth="1"/>
    <col min="23" max="30" width="9.25" hidden="1" customWidth="1"/>
  </cols>
  <sheetData>
    <row r="1" spans="1:30" ht="24" thickBot="1" x14ac:dyDescent="0.25">
      <c r="A1" s="151" t="s">
        <v>535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24900</v>
      </c>
      <c r="H2" s="7" t="s">
        <v>462</v>
      </c>
      <c r="K2"/>
      <c r="N2"/>
      <c r="W2" s="21">
        <v>1</v>
      </c>
      <c r="X2" s="21">
        <v>4641</v>
      </c>
      <c r="Y2" s="24">
        <v>44856</v>
      </c>
      <c r="Z2" s="21" t="s">
        <v>518</v>
      </c>
      <c r="AA2" s="21" t="s">
        <v>497</v>
      </c>
      <c r="AB2" s="21">
        <v>18.600000000000001</v>
      </c>
      <c r="AC2" s="21" t="s">
        <v>498</v>
      </c>
      <c r="AD2" s="21">
        <v>82</v>
      </c>
    </row>
    <row r="3" spans="1:30" ht="15.75" customHeight="1" thickBot="1" x14ac:dyDescent="0.25">
      <c r="K3"/>
      <c r="N3"/>
      <c r="W3" s="21">
        <v>2</v>
      </c>
      <c r="X3" s="21">
        <v>3174</v>
      </c>
      <c r="Y3" s="24">
        <v>44592</v>
      </c>
      <c r="Z3" s="21" t="s">
        <v>524</v>
      </c>
      <c r="AA3" s="21" t="s">
        <v>492</v>
      </c>
      <c r="AB3" s="21">
        <v>12.7</v>
      </c>
      <c r="AC3" s="21" t="s">
        <v>498</v>
      </c>
      <c r="AD3" s="21">
        <v>59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3044</v>
      </c>
      <c r="Y4" s="24">
        <v>44592</v>
      </c>
      <c r="Z4" s="21" t="s">
        <v>522</v>
      </c>
      <c r="AA4" s="21" t="s">
        <v>492</v>
      </c>
      <c r="AB4" s="21">
        <v>12.2</v>
      </c>
      <c r="AC4" s="21" t="s">
        <v>498</v>
      </c>
      <c r="AD4" s="21">
        <v>53</v>
      </c>
    </row>
    <row r="5" spans="1:30" ht="15.75" customHeight="1" thickBot="1" x14ac:dyDescent="0.25">
      <c r="A5" s="21">
        <v>0</v>
      </c>
      <c r="B5" s="22">
        <v>2.6554216867469881E-3</v>
      </c>
      <c r="C5" s="22">
        <v>4.7538152610441765E-3</v>
      </c>
      <c r="D5" s="41">
        <v>7.4000000000000003E-3</v>
      </c>
      <c r="F5" s="21" t="s">
        <v>471</v>
      </c>
      <c r="G5" s="23">
        <v>23961</v>
      </c>
      <c r="H5" s="26">
        <v>0.97</v>
      </c>
      <c r="J5" s="164" t="s">
        <v>472</v>
      </c>
      <c r="K5" s="165"/>
      <c r="L5" s="165"/>
      <c r="M5" s="165"/>
      <c r="N5" s="166"/>
      <c r="W5" s="21">
        <v>4</v>
      </c>
      <c r="X5" s="21">
        <v>2976</v>
      </c>
      <c r="Y5" s="24">
        <v>44580</v>
      </c>
      <c r="Z5" s="21" t="s">
        <v>524</v>
      </c>
      <c r="AA5" s="21" t="s">
        <v>494</v>
      </c>
      <c r="AB5" s="21">
        <v>12</v>
      </c>
      <c r="AC5" s="21" t="s">
        <v>498</v>
      </c>
      <c r="AD5" s="21">
        <v>54</v>
      </c>
    </row>
    <row r="6" spans="1:30" ht="15.75" customHeight="1" thickBot="1" x14ac:dyDescent="0.25">
      <c r="A6" s="21">
        <v>1</v>
      </c>
      <c r="B6" s="22">
        <v>1.7702811244979918E-3</v>
      </c>
      <c r="C6" s="22">
        <v>3.2048192771084337E-3</v>
      </c>
      <c r="D6" s="22">
        <v>5.0000000000000001E-3</v>
      </c>
      <c r="F6" s="21" t="s">
        <v>473</v>
      </c>
      <c r="G6" s="23">
        <v>26102</v>
      </c>
      <c r="H6" s="26">
        <v>1.05</v>
      </c>
      <c r="J6" s="113" t="s">
        <v>474</v>
      </c>
      <c r="K6" s="114">
        <f>LARGE((K8,K9),1)</f>
        <v>0.60057116536158461</v>
      </c>
      <c r="L6" s="45"/>
      <c r="M6" s="45"/>
      <c r="N6" s="114" t="s">
        <v>498</v>
      </c>
      <c r="W6" s="21">
        <v>5</v>
      </c>
      <c r="X6" s="21">
        <v>2936</v>
      </c>
      <c r="Y6" s="24">
        <v>44606</v>
      </c>
      <c r="Z6" s="21" t="s">
        <v>524</v>
      </c>
      <c r="AA6" s="21" t="s">
        <v>492</v>
      </c>
      <c r="AB6" s="21">
        <v>11.8</v>
      </c>
      <c r="AC6" s="21" t="s">
        <v>498</v>
      </c>
      <c r="AD6" s="21">
        <v>58</v>
      </c>
    </row>
    <row r="7" spans="1:30" ht="15.75" customHeight="1" thickBot="1" x14ac:dyDescent="0.25">
      <c r="A7" s="21">
        <v>2</v>
      </c>
      <c r="B7" s="22">
        <v>1.9566265060240963E-3</v>
      </c>
      <c r="C7" s="22">
        <v>2.617269076305221E-3</v>
      </c>
      <c r="D7" s="22">
        <v>4.5999999999999999E-3</v>
      </c>
      <c r="F7" s="21" t="s">
        <v>475</v>
      </c>
      <c r="G7" s="23">
        <v>25462</v>
      </c>
      <c r="H7" s="26">
        <v>1.03</v>
      </c>
      <c r="J7" s="12" t="s">
        <v>476</v>
      </c>
      <c r="K7" s="114">
        <f>LARGE((K10,K11),1)</f>
        <v>0.61384293072758889</v>
      </c>
      <c r="L7" s="45"/>
      <c r="M7" s="45"/>
      <c r="N7" s="114" t="s">
        <v>499</v>
      </c>
      <c r="W7" s="21">
        <v>6</v>
      </c>
      <c r="X7" s="21">
        <v>2902</v>
      </c>
      <c r="Y7" s="24">
        <v>44602</v>
      </c>
      <c r="Z7" s="21" t="s">
        <v>524</v>
      </c>
      <c r="AA7" s="21" t="s">
        <v>495</v>
      </c>
      <c r="AB7" s="21">
        <v>11.7</v>
      </c>
      <c r="AC7" s="21" t="s">
        <v>498</v>
      </c>
      <c r="AD7" s="21">
        <v>59</v>
      </c>
    </row>
    <row r="8" spans="1:30" ht="15.75" customHeight="1" thickBot="1" x14ac:dyDescent="0.3">
      <c r="A8" s="21">
        <v>3</v>
      </c>
      <c r="B8" s="22">
        <v>2.7951807228915665E-3</v>
      </c>
      <c r="C8" s="22">
        <v>1.9228915662650602E-3</v>
      </c>
      <c r="D8" s="22">
        <v>4.7000000000000002E-3</v>
      </c>
      <c r="F8" s="21" t="s">
        <v>477</v>
      </c>
      <c r="G8" s="23">
        <v>25742</v>
      </c>
      <c r="H8" s="26">
        <v>1.04</v>
      </c>
      <c r="K8" s="16">
        <f>LARGE(B11:C11,1)/(B11+C11)</f>
        <v>0.59582480015855188</v>
      </c>
      <c r="N8"/>
      <c r="W8" s="21">
        <v>7</v>
      </c>
      <c r="X8" s="21">
        <v>2812</v>
      </c>
      <c r="Y8" s="24">
        <v>44749</v>
      </c>
      <c r="Z8" s="21" t="s">
        <v>513</v>
      </c>
      <c r="AA8" s="21" t="s">
        <v>495</v>
      </c>
      <c r="AB8" s="21">
        <v>11.3</v>
      </c>
      <c r="AC8" s="21" t="s">
        <v>499</v>
      </c>
      <c r="AD8" s="21">
        <v>60</v>
      </c>
    </row>
    <row r="9" spans="1:30" ht="15.75" customHeight="1" thickBot="1" x14ac:dyDescent="0.3">
      <c r="A9" s="21">
        <v>4</v>
      </c>
      <c r="B9" s="22">
        <v>5.4040160642570279E-3</v>
      </c>
      <c r="C9" s="22">
        <v>2.6706827309236946E-3</v>
      </c>
      <c r="D9" s="22">
        <v>8.0999999999999996E-3</v>
      </c>
      <c r="F9" s="21" t="s">
        <v>478</v>
      </c>
      <c r="G9" s="23">
        <v>24450</v>
      </c>
      <c r="H9" s="26">
        <v>0.99</v>
      </c>
      <c r="K9" s="16">
        <f>LARGE(B12:C12,1)/(B12+C12)</f>
        <v>0.60057116536158461</v>
      </c>
      <c r="N9"/>
      <c r="W9" s="21">
        <v>8</v>
      </c>
      <c r="X9" s="21">
        <v>2802</v>
      </c>
      <c r="Y9" s="24">
        <v>44742</v>
      </c>
      <c r="Z9" s="21" t="s">
        <v>513</v>
      </c>
      <c r="AA9" s="21" t="s">
        <v>495</v>
      </c>
      <c r="AB9" s="21">
        <v>11.3</v>
      </c>
      <c r="AC9" s="21" t="s">
        <v>499</v>
      </c>
      <c r="AD9" s="21">
        <v>60</v>
      </c>
    </row>
    <row r="10" spans="1:30" ht="15.75" customHeight="1" thickBot="1" x14ac:dyDescent="0.3">
      <c r="A10" s="21">
        <v>5</v>
      </c>
      <c r="B10" s="22">
        <v>1.3370281124497993E-2</v>
      </c>
      <c r="C10" s="22">
        <v>6.2493975903614466E-3</v>
      </c>
      <c r="D10" s="22">
        <v>1.9599999999999999E-2</v>
      </c>
      <c r="F10" s="21" t="s">
        <v>479</v>
      </c>
      <c r="G10" s="23">
        <v>23740</v>
      </c>
      <c r="H10" s="26">
        <v>0.96</v>
      </c>
      <c r="K10" s="16">
        <f>LARGE(B20:C20,1)/(B20+C20)</f>
        <v>0.58062755798090049</v>
      </c>
      <c r="N10"/>
      <c r="W10" s="21">
        <v>9</v>
      </c>
      <c r="X10" s="21">
        <v>2796</v>
      </c>
      <c r="Y10" s="24">
        <v>44593</v>
      </c>
      <c r="Z10" s="21" t="s">
        <v>524</v>
      </c>
      <c r="AA10" s="21" t="s">
        <v>493</v>
      </c>
      <c r="AB10" s="21">
        <v>11.2</v>
      </c>
      <c r="AC10" s="21" t="s">
        <v>498</v>
      </c>
      <c r="AD10" s="21">
        <v>59</v>
      </c>
    </row>
    <row r="11" spans="1:30" ht="15.75" customHeight="1" thickBot="1" x14ac:dyDescent="0.3">
      <c r="A11" s="21">
        <v>6</v>
      </c>
      <c r="B11" s="22">
        <v>2.8976706827309236E-2</v>
      </c>
      <c r="C11" s="22">
        <v>1.9656224899598392E-2</v>
      </c>
      <c r="D11" s="22">
        <v>4.87E-2</v>
      </c>
      <c r="F11" s="21" t="s">
        <v>480</v>
      </c>
      <c r="G11" s="23">
        <v>23245</v>
      </c>
      <c r="H11" s="26">
        <v>0.94</v>
      </c>
      <c r="K11" s="16">
        <f>LARGE(B21:C21,1)/(B21+C21)</f>
        <v>0.61384293072758889</v>
      </c>
      <c r="N11"/>
      <c r="W11" s="21">
        <v>10</v>
      </c>
      <c r="X11" s="21">
        <v>2744</v>
      </c>
      <c r="Y11" s="24">
        <v>44585</v>
      </c>
      <c r="Z11" s="21" t="s">
        <v>524</v>
      </c>
      <c r="AA11" s="21" t="s">
        <v>492</v>
      </c>
      <c r="AB11" s="21">
        <v>11</v>
      </c>
      <c r="AC11" s="21" t="s">
        <v>498</v>
      </c>
      <c r="AD11" s="21">
        <v>55</v>
      </c>
    </row>
    <row r="12" spans="1:30" ht="15.75" customHeight="1" thickBot="1" x14ac:dyDescent="0.25">
      <c r="A12" s="21">
        <v>7</v>
      </c>
      <c r="B12" s="22">
        <v>3.9272289156626505E-2</v>
      </c>
      <c r="C12" s="22">
        <v>2.6119277108433734E-2</v>
      </c>
      <c r="D12" s="22">
        <v>6.54E-2</v>
      </c>
      <c r="F12" s="21" t="s">
        <v>481</v>
      </c>
      <c r="G12" s="23">
        <v>24873</v>
      </c>
      <c r="H12" s="26">
        <v>1</v>
      </c>
      <c r="K12"/>
      <c r="N12"/>
      <c r="W12" s="21">
        <v>20</v>
      </c>
      <c r="X12" s="21">
        <v>2400</v>
      </c>
      <c r="Y12" s="24">
        <v>44602</v>
      </c>
      <c r="Z12" s="21" t="s">
        <v>522</v>
      </c>
      <c r="AA12" s="21" t="s">
        <v>495</v>
      </c>
      <c r="AB12" s="21">
        <v>9.6</v>
      </c>
      <c r="AC12" s="21" t="s">
        <v>498</v>
      </c>
      <c r="AD12" s="21">
        <v>53</v>
      </c>
    </row>
    <row r="13" spans="1:30" ht="15.75" customHeight="1" thickBot="1" x14ac:dyDescent="0.25">
      <c r="A13" s="21">
        <v>8</v>
      </c>
      <c r="B13" s="22">
        <v>3.4567068273092368E-2</v>
      </c>
      <c r="C13" s="22">
        <v>2.7134136546184739E-2</v>
      </c>
      <c r="D13" s="22">
        <v>6.1699999999999998E-2</v>
      </c>
      <c r="F13" s="21" t="s">
        <v>482</v>
      </c>
      <c r="G13" s="23">
        <v>23995</v>
      </c>
      <c r="H13" s="26">
        <v>0.97</v>
      </c>
      <c r="K13"/>
      <c r="N13"/>
      <c r="W13" s="21">
        <v>25</v>
      </c>
      <c r="X13" s="21">
        <v>2384</v>
      </c>
      <c r="Y13" s="24">
        <v>44670</v>
      </c>
      <c r="Z13" s="21" t="s">
        <v>513</v>
      </c>
      <c r="AA13" s="21" t="s">
        <v>493</v>
      </c>
      <c r="AB13" s="21">
        <v>9.6</v>
      </c>
      <c r="AC13" s="21" t="s">
        <v>499</v>
      </c>
      <c r="AD13" s="21">
        <v>65</v>
      </c>
    </row>
    <row r="14" spans="1:30" ht="15.75" customHeight="1" thickBot="1" x14ac:dyDescent="0.25">
      <c r="A14" s="21">
        <v>9</v>
      </c>
      <c r="B14" s="22">
        <v>2.925622489959839E-2</v>
      </c>
      <c r="C14" s="22">
        <v>2.5905622489959843E-2</v>
      </c>
      <c r="D14" s="22">
        <v>5.5199999999999999E-2</v>
      </c>
      <c r="F14" s="21" t="s">
        <v>483</v>
      </c>
      <c r="G14" s="23">
        <v>26282</v>
      </c>
      <c r="H14" s="26">
        <v>1.06</v>
      </c>
      <c r="K14"/>
      <c r="N14"/>
      <c r="W14" s="21">
        <v>30</v>
      </c>
      <c r="X14" s="21">
        <v>2365</v>
      </c>
      <c r="Y14" s="24">
        <v>44655</v>
      </c>
      <c r="Z14" s="21" t="s">
        <v>513</v>
      </c>
      <c r="AA14" s="21" t="s">
        <v>492</v>
      </c>
      <c r="AB14" s="21">
        <v>9.5</v>
      </c>
      <c r="AC14" s="21" t="s">
        <v>499</v>
      </c>
      <c r="AD14" s="21">
        <v>66</v>
      </c>
    </row>
    <row r="15" spans="1:30" ht="15.75" customHeight="1" thickBot="1" x14ac:dyDescent="0.25">
      <c r="A15" s="21">
        <v>10</v>
      </c>
      <c r="B15" s="22">
        <v>2.7858634538152609E-2</v>
      </c>
      <c r="C15" s="22">
        <v>2.7561445783132528E-2</v>
      </c>
      <c r="D15" s="22">
        <v>5.5399999999999998E-2</v>
      </c>
      <c r="F15" s="21" t="s">
        <v>484</v>
      </c>
      <c r="G15" s="23">
        <v>24938</v>
      </c>
      <c r="H15" s="26">
        <v>1.01</v>
      </c>
      <c r="K15"/>
      <c r="N15"/>
      <c r="W15" s="21">
        <v>35</v>
      </c>
      <c r="X15" s="21">
        <v>2352</v>
      </c>
      <c r="Y15" s="24">
        <v>44665</v>
      </c>
      <c r="Z15" s="21" t="s">
        <v>513</v>
      </c>
      <c r="AA15" s="21" t="s">
        <v>495</v>
      </c>
      <c r="AB15" s="21">
        <v>9.4</v>
      </c>
      <c r="AC15" s="21" t="s">
        <v>499</v>
      </c>
      <c r="AD15" s="21">
        <v>63</v>
      </c>
    </row>
    <row r="16" spans="1:30" ht="15.75" customHeight="1" thickBot="1" x14ac:dyDescent="0.25">
      <c r="A16" s="21">
        <v>11</v>
      </c>
      <c r="B16" s="22">
        <v>2.7951807228915663E-2</v>
      </c>
      <c r="C16" s="22">
        <v>2.9644578313253012E-2</v>
      </c>
      <c r="D16" s="22">
        <v>5.7599999999999998E-2</v>
      </c>
      <c r="F16" s="21" t="s">
        <v>485</v>
      </c>
      <c r="G16" s="23">
        <v>25333</v>
      </c>
      <c r="H16" s="26">
        <v>1.02</v>
      </c>
      <c r="K16"/>
      <c r="N16"/>
      <c r="W16" s="21">
        <v>40</v>
      </c>
      <c r="X16" s="21">
        <v>2347</v>
      </c>
      <c r="Y16" s="24">
        <v>44901</v>
      </c>
      <c r="Z16" s="21" t="s">
        <v>513</v>
      </c>
      <c r="AA16" s="21" t="s">
        <v>493</v>
      </c>
      <c r="AB16" s="21">
        <v>9.4</v>
      </c>
      <c r="AC16" s="21" t="s">
        <v>499</v>
      </c>
      <c r="AD16" s="21">
        <v>66</v>
      </c>
    </row>
    <row r="17" spans="1:30" ht="15.75" customHeight="1" thickBot="1" x14ac:dyDescent="0.25">
      <c r="A17" s="21">
        <v>12</v>
      </c>
      <c r="B17" s="22">
        <v>2.860401606425703E-2</v>
      </c>
      <c r="C17" s="22">
        <v>3.279598393574297E-2</v>
      </c>
      <c r="D17" s="22">
        <v>6.1400000000000003E-2</v>
      </c>
      <c r="K17"/>
      <c r="N17"/>
      <c r="W17" s="21">
        <v>45</v>
      </c>
      <c r="X17" s="21">
        <v>2340</v>
      </c>
      <c r="Y17" s="24">
        <v>44679</v>
      </c>
      <c r="Z17" s="21" t="s">
        <v>513</v>
      </c>
      <c r="AA17" s="21" t="s">
        <v>495</v>
      </c>
      <c r="AB17" s="21">
        <v>9.4</v>
      </c>
      <c r="AC17" s="21" t="s">
        <v>499</v>
      </c>
      <c r="AD17" s="21">
        <v>64</v>
      </c>
    </row>
    <row r="18" spans="1:30" ht="15.75" customHeight="1" thickBot="1" x14ac:dyDescent="0.25">
      <c r="A18" s="21">
        <v>13</v>
      </c>
      <c r="B18" s="22">
        <v>2.8836947791164656E-2</v>
      </c>
      <c r="C18" s="22">
        <v>3.3543775100401602E-2</v>
      </c>
      <c r="D18" s="22">
        <v>6.2300000000000001E-2</v>
      </c>
      <c r="K18"/>
      <c r="N18"/>
      <c r="W18" s="21">
        <v>50</v>
      </c>
      <c r="X18" s="21">
        <v>2338</v>
      </c>
      <c r="Y18" s="24">
        <v>44587</v>
      </c>
      <c r="Z18" s="21" t="s">
        <v>513</v>
      </c>
      <c r="AA18" s="21" t="s">
        <v>494</v>
      </c>
      <c r="AB18" s="21">
        <v>9.4</v>
      </c>
      <c r="AC18" s="21" t="s">
        <v>499</v>
      </c>
      <c r="AD18" s="21">
        <v>65</v>
      </c>
    </row>
    <row r="19" spans="1:30" ht="15.75" customHeight="1" thickBot="1" x14ac:dyDescent="0.25">
      <c r="A19" s="21">
        <v>14</v>
      </c>
      <c r="B19" s="22">
        <v>2.893012048192771E-2</v>
      </c>
      <c r="C19" s="22">
        <v>3.584056224899599E-2</v>
      </c>
      <c r="D19" s="22">
        <v>6.4799999999999996E-2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2311</v>
      </c>
      <c r="Y19" s="24">
        <v>44655</v>
      </c>
      <c r="Z19" s="21" t="s">
        <v>514</v>
      </c>
      <c r="AA19" s="21" t="s">
        <v>492</v>
      </c>
      <c r="AB19" s="21">
        <v>9.3000000000000007</v>
      </c>
      <c r="AC19" s="21" t="s">
        <v>499</v>
      </c>
      <c r="AD19" s="21">
        <v>63</v>
      </c>
    </row>
    <row r="20" spans="1:30" ht="15.75" customHeight="1" thickBot="1" x14ac:dyDescent="0.25">
      <c r="A20" s="21">
        <v>15</v>
      </c>
      <c r="B20" s="22">
        <v>2.9628915662650603E-2</v>
      </c>
      <c r="C20" s="22">
        <v>4.1021686746987952E-2</v>
      </c>
      <c r="D20" s="22">
        <v>7.0599999999999996E-2</v>
      </c>
      <c r="F20" s="21" t="s">
        <v>488</v>
      </c>
      <c r="G20" s="23">
        <v>16224</v>
      </c>
      <c r="H20" s="21">
        <v>0.65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2291</v>
      </c>
      <c r="Y20" s="24">
        <v>44803</v>
      </c>
      <c r="Z20" s="21" t="s">
        <v>513</v>
      </c>
      <c r="AA20" s="21" t="s">
        <v>493</v>
      </c>
      <c r="AB20" s="21">
        <v>9.1999999999999993</v>
      </c>
      <c r="AC20" s="21" t="s">
        <v>499</v>
      </c>
      <c r="AD20" s="21">
        <v>65</v>
      </c>
    </row>
    <row r="21" spans="1:30" ht="15.75" customHeight="1" thickBot="1" x14ac:dyDescent="0.25">
      <c r="A21" s="21">
        <v>16</v>
      </c>
      <c r="B21" s="22">
        <v>2.9535742971887546E-2</v>
      </c>
      <c r="C21" s="22">
        <v>4.695060240963856E-2</v>
      </c>
      <c r="D21" s="22">
        <v>7.6499999999999999E-2</v>
      </c>
      <c r="F21" s="21" t="s">
        <v>492</v>
      </c>
      <c r="G21" s="23">
        <v>25813</v>
      </c>
      <c r="H21" s="21">
        <v>1.04</v>
      </c>
      <c r="J21" s="12">
        <v>5</v>
      </c>
      <c r="K21" s="12">
        <f>X6</f>
        <v>2936</v>
      </c>
      <c r="L21" s="18"/>
      <c r="M21" s="12"/>
      <c r="N21" s="140">
        <f>K21/$F$2</f>
        <v>0.11791164658634538</v>
      </c>
      <c r="W21" s="21">
        <v>125</v>
      </c>
      <c r="X21" s="21">
        <v>2278</v>
      </c>
      <c r="Y21" s="24">
        <v>44596</v>
      </c>
      <c r="Z21" s="21" t="s">
        <v>513</v>
      </c>
      <c r="AA21" s="21" t="s">
        <v>496</v>
      </c>
      <c r="AB21" s="21">
        <v>9.1</v>
      </c>
      <c r="AC21" s="21" t="s">
        <v>499</v>
      </c>
      <c r="AD21" s="21">
        <v>64</v>
      </c>
    </row>
    <row r="22" spans="1:30" ht="15.75" customHeight="1" thickBot="1" x14ac:dyDescent="0.25">
      <c r="A22" s="21">
        <v>17</v>
      </c>
      <c r="B22" s="22">
        <v>2.8557429718875503E-2</v>
      </c>
      <c r="C22" s="22">
        <v>4.8713253012048194E-2</v>
      </c>
      <c r="D22" s="22">
        <v>7.7299999999999994E-2</v>
      </c>
      <c r="F22" s="21" t="s">
        <v>493</v>
      </c>
      <c r="G22" s="23">
        <v>27391</v>
      </c>
      <c r="H22" s="21">
        <v>1.1000000000000001</v>
      </c>
      <c r="J22" s="12">
        <v>10</v>
      </c>
      <c r="K22" s="12">
        <f>X11</f>
        <v>2744</v>
      </c>
      <c r="L22" s="18"/>
      <c r="M22" s="12"/>
      <c r="N22" s="140">
        <f t="shared" ref="N22:N28" si="0">K22/$F$2</f>
        <v>0.1102008032128514</v>
      </c>
      <c r="W22" s="21">
        <v>150</v>
      </c>
      <c r="X22" s="21">
        <v>2266</v>
      </c>
      <c r="Y22" s="24">
        <v>44580</v>
      </c>
      <c r="Z22" s="21" t="s">
        <v>533</v>
      </c>
      <c r="AA22" s="21" t="s">
        <v>494</v>
      </c>
      <c r="AB22" s="21">
        <v>9.1</v>
      </c>
      <c r="AC22" s="21" t="s">
        <v>498</v>
      </c>
      <c r="AD22" s="21">
        <v>50</v>
      </c>
    </row>
    <row r="23" spans="1:30" ht="15.75" customHeight="1" thickBot="1" x14ac:dyDescent="0.25">
      <c r="A23" s="21">
        <v>18</v>
      </c>
      <c r="B23" s="22">
        <v>2.4178313253012045E-2</v>
      </c>
      <c r="C23" s="22">
        <v>3.728273092369478E-2</v>
      </c>
      <c r="D23" s="22">
        <v>6.1400000000000003E-2</v>
      </c>
      <c r="F23" s="21" t="s">
        <v>494</v>
      </c>
      <c r="G23" s="23">
        <v>27554</v>
      </c>
      <c r="H23" s="21">
        <v>1.1100000000000001</v>
      </c>
      <c r="J23" s="12">
        <v>20</v>
      </c>
      <c r="K23" s="12">
        <f>X12</f>
        <v>2400</v>
      </c>
      <c r="L23" s="18"/>
      <c r="M23" s="12"/>
      <c r="N23" s="140">
        <f t="shared" si="0"/>
        <v>9.6385542168674704E-2</v>
      </c>
      <c r="W23" s="21">
        <v>175</v>
      </c>
      <c r="X23" s="21">
        <v>2255</v>
      </c>
      <c r="Y23" s="24">
        <v>44581</v>
      </c>
      <c r="Z23" s="21" t="s">
        <v>514</v>
      </c>
      <c r="AA23" s="21" t="s">
        <v>495</v>
      </c>
      <c r="AB23" s="21">
        <v>9.1</v>
      </c>
      <c r="AC23" s="21" t="s">
        <v>499</v>
      </c>
      <c r="AD23" s="21">
        <v>62</v>
      </c>
    </row>
    <row r="24" spans="1:30" ht="15.75" customHeight="1" thickBot="1" x14ac:dyDescent="0.25">
      <c r="A24" s="21">
        <v>19</v>
      </c>
      <c r="B24" s="22">
        <v>1.7516465863453817E-2</v>
      </c>
      <c r="C24" s="22">
        <v>2.6226104417670683E-2</v>
      </c>
      <c r="D24" s="22">
        <v>4.3700000000000003E-2</v>
      </c>
      <c r="F24" s="21" t="s">
        <v>495</v>
      </c>
      <c r="G24" s="23">
        <v>27245</v>
      </c>
      <c r="H24" s="21">
        <v>1.1000000000000001</v>
      </c>
      <c r="J24" s="12">
        <v>30</v>
      </c>
      <c r="K24" s="12">
        <f>X14</f>
        <v>2365</v>
      </c>
      <c r="L24" s="18"/>
      <c r="M24" s="12"/>
      <c r="N24" s="140">
        <f t="shared" si="0"/>
        <v>9.4979919678714858E-2</v>
      </c>
      <c r="W24" s="21">
        <v>200</v>
      </c>
      <c r="X24" s="21">
        <v>2244</v>
      </c>
      <c r="Y24" s="24">
        <v>44588</v>
      </c>
      <c r="Z24" s="21" t="s">
        <v>513</v>
      </c>
      <c r="AA24" s="21" t="s">
        <v>495</v>
      </c>
      <c r="AB24" s="21">
        <v>9</v>
      </c>
      <c r="AC24" s="21" t="s">
        <v>499</v>
      </c>
      <c r="AD24" s="21">
        <v>65</v>
      </c>
    </row>
    <row r="25" spans="1:30" ht="15.75" customHeight="1" thickBot="1" x14ac:dyDescent="0.25">
      <c r="A25" s="21">
        <v>20</v>
      </c>
      <c r="B25" s="22">
        <v>1.2951004016064256E-2</v>
      </c>
      <c r="C25" s="22">
        <v>2.0030120481927711E-2</v>
      </c>
      <c r="D25" s="22">
        <v>3.3000000000000002E-2</v>
      </c>
      <c r="F25" s="21" t="s">
        <v>496</v>
      </c>
      <c r="G25" s="23">
        <v>28188</v>
      </c>
      <c r="H25" s="21">
        <v>1.1399999999999999</v>
      </c>
      <c r="J25" s="12">
        <v>50</v>
      </c>
      <c r="K25" s="12">
        <f>X18</f>
        <v>2338</v>
      </c>
      <c r="L25" s="18"/>
      <c r="M25" s="12"/>
      <c r="N25" s="140">
        <f t="shared" si="0"/>
        <v>9.3895582329317273E-2</v>
      </c>
    </row>
    <row r="26" spans="1:30" ht="15.75" customHeight="1" thickBot="1" x14ac:dyDescent="0.25">
      <c r="A26" s="21">
        <v>21</v>
      </c>
      <c r="B26" s="22">
        <v>9.9228915662650588E-3</v>
      </c>
      <c r="C26" s="22">
        <v>1.5276305220883534E-2</v>
      </c>
      <c r="D26" s="22">
        <v>2.52E-2</v>
      </c>
      <c r="F26" s="21" t="s">
        <v>497</v>
      </c>
      <c r="G26" s="23">
        <v>21202</v>
      </c>
      <c r="H26" s="21">
        <v>0.86</v>
      </c>
      <c r="J26" s="12">
        <v>100</v>
      </c>
      <c r="K26" s="12">
        <f>X20</f>
        <v>2291</v>
      </c>
      <c r="L26" s="18"/>
      <c r="M26" s="12"/>
      <c r="N26" s="140">
        <f t="shared" si="0"/>
        <v>9.200803212851405E-2</v>
      </c>
    </row>
    <row r="27" spans="1:30" ht="15.75" customHeight="1" thickBot="1" x14ac:dyDescent="0.25">
      <c r="A27" s="21">
        <v>22</v>
      </c>
      <c r="B27" s="22">
        <v>6.8481927710843365E-3</v>
      </c>
      <c r="C27" s="22">
        <v>1.1377108433734941E-2</v>
      </c>
      <c r="D27" s="22">
        <v>1.8200000000000001E-2</v>
      </c>
      <c r="J27" s="12">
        <v>150</v>
      </c>
      <c r="K27" s="12">
        <f>X22</f>
        <v>2266</v>
      </c>
      <c r="L27" s="18"/>
      <c r="M27" s="12"/>
      <c r="N27" s="140">
        <f t="shared" si="0"/>
        <v>9.1004016064257023E-2</v>
      </c>
    </row>
    <row r="28" spans="1:30" ht="15.75" customHeight="1" thickBot="1" x14ac:dyDescent="0.25">
      <c r="A28" s="21">
        <v>23</v>
      </c>
      <c r="B28" s="22">
        <v>4.4722891566265051E-3</v>
      </c>
      <c r="C28" s="22">
        <v>7.6381526104417671E-3</v>
      </c>
      <c r="D28" s="22">
        <v>1.21E-2</v>
      </c>
      <c r="J28" s="12">
        <v>200</v>
      </c>
      <c r="K28" s="12">
        <f>X24</f>
        <v>2244</v>
      </c>
      <c r="L28" s="18"/>
      <c r="M28" s="12"/>
      <c r="N28" s="140">
        <f t="shared" si="0"/>
        <v>9.0120481927710841E-2</v>
      </c>
    </row>
    <row r="29" spans="1:30" ht="15.75" customHeight="1" x14ac:dyDescent="0.2">
      <c r="K29"/>
      <c r="N29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0.12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5.75" hidden="1" customWidth="1"/>
    <col min="14" max="14" width="5.75" customWidth="1"/>
    <col min="15" max="21" width="8.375" customWidth="1"/>
    <col min="23" max="30" width="9" hidden="1" customWidth="1"/>
  </cols>
  <sheetData>
    <row r="1" spans="1:30" ht="25.5" customHeight="1" thickBot="1" x14ac:dyDescent="0.25">
      <c r="A1" s="151" t="s">
        <v>567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customHeight="1" thickBot="1" x14ac:dyDescent="0.4">
      <c r="D2" s="5" t="s">
        <v>673</v>
      </c>
      <c r="F2" s="6">
        <v>42100</v>
      </c>
      <c r="H2" s="7" t="s">
        <v>462</v>
      </c>
      <c r="W2" s="21">
        <v>1</v>
      </c>
      <c r="X2" s="21">
        <v>4704</v>
      </c>
      <c r="Y2" s="24">
        <v>44593</v>
      </c>
      <c r="Z2" s="21" t="s">
        <v>517</v>
      </c>
      <c r="AA2" s="21" t="s">
        <v>493</v>
      </c>
      <c r="AB2" s="21">
        <v>11.2</v>
      </c>
      <c r="AC2" s="21" t="s">
        <v>464</v>
      </c>
      <c r="AD2" s="21">
        <v>53</v>
      </c>
    </row>
    <row r="3" spans="1:30" ht="15.75" customHeight="1" thickBot="1" x14ac:dyDescent="0.25">
      <c r="W3" s="21">
        <v>2</v>
      </c>
      <c r="X3" s="21">
        <v>4700</v>
      </c>
      <c r="Y3" s="24">
        <v>44602</v>
      </c>
      <c r="Z3" s="21" t="s">
        <v>515</v>
      </c>
      <c r="AA3" s="21" t="s">
        <v>495</v>
      </c>
      <c r="AB3" s="21">
        <v>11.2</v>
      </c>
      <c r="AC3" s="21" t="s">
        <v>464</v>
      </c>
      <c r="AD3" s="21">
        <v>53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4667</v>
      </c>
      <c r="Y4" s="24">
        <v>44600</v>
      </c>
      <c r="Z4" s="21" t="s">
        <v>517</v>
      </c>
      <c r="AA4" s="21" t="s">
        <v>493</v>
      </c>
      <c r="AB4" s="21">
        <v>11.1</v>
      </c>
      <c r="AC4" s="21" t="s">
        <v>464</v>
      </c>
      <c r="AD4" s="21">
        <v>54</v>
      </c>
    </row>
    <row r="5" spans="1:30" ht="15.75" customHeight="1" thickBot="1" x14ac:dyDescent="0.25">
      <c r="A5" s="21">
        <v>0</v>
      </c>
      <c r="B5" s="22">
        <v>3.2624703087885984E-3</v>
      </c>
      <c r="C5" s="22">
        <v>2.4114014251781475E-3</v>
      </c>
      <c r="D5" s="41">
        <v>5.7000000000000002E-3</v>
      </c>
      <c r="F5" s="21" t="s">
        <v>471</v>
      </c>
      <c r="G5" s="23">
        <v>43812</v>
      </c>
      <c r="H5" s="21">
        <v>1.04</v>
      </c>
      <c r="J5" s="164" t="s">
        <v>472</v>
      </c>
      <c r="K5" s="165"/>
      <c r="L5" s="165"/>
      <c r="M5" s="165"/>
      <c r="N5" s="166"/>
      <c r="W5" s="21">
        <v>4</v>
      </c>
      <c r="X5" s="21">
        <v>4660</v>
      </c>
      <c r="Y5" s="24">
        <v>44606</v>
      </c>
      <c r="Z5" s="21" t="s">
        <v>515</v>
      </c>
      <c r="AA5" s="21" t="s">
        <v>492</v>
      </c>
      <c r="AB5" s="21">
        <v>11.1</v>
      </c>
      <c r="AC5" s="21" t="s">
        <v>464</v>
      </c>
      <c r="AD5" s="21">
        <v>53</v>
      </c>
    </row>
    <row r="6" spans="1:30" ht="15.75" customHeight="1" thickBot="1" x14ac:dyDescent="0.25">
      <c r="A6" s="21">
        <v>1</v>
      </c>
      <c r="B6" s="22">
        <v>2.191211401425178E-3</v>
      </c>
      <c r="C6" s="22">
        <v>1.4878859857482183E-3</v>
      </c>
      <c r="D6" s="22">
        <v>3.7000000000000002E-3</v>
      </c>
      <c r="F6" s="21" t="s">
        <v>473</v>
      </c>
      <c r="G6" s="23">
        <v>47063</v>
      </c>
      <c r="H6" s="21">
        <v>1.1200000000000001</v>
      </c>
      <c r="J6" s="113" t="s">
        <v>474</v>
      </c>
      <c r="K6" s="114">
        <f>LARGE((K8,K9),1)</f>
        <v>0.65305358767849087</v>
      </c>
      <c r="L6" s="45"/>
      <c r="M6" s="45"/>
      <c r="N6" s="114" t="s">
        <v>465</v>
      </c>
      <c r="W6" s="21">
        <v>5</v>
      </c>
      <c r="X6" s="21">
        <v>4632</v>
      </c>
      <c r="Y6" s="24">
        <v>44603</v>
      </c>
      <c r="Z6" s="21" t="s">
        <v>515</v>
      </c>
      <c r="AA6" s="21" t="s">
        <v>496</v>
      </c>
      <c r="AB6" s="21">
        <v>11</v>
      </c>
      <c r="AC6" s="21" t="s">
        <v>464</v>
      </c>
      <c r="AD6" s="21">
        <v>53</v>
      </c>
    </row>
    <row r="7" spans="1:30" ht="15.75" customHeight="1" thickBot="1" x14ac:dyDescent="0.25">
      <c r="A7" s="21">
        <v>2</v>
      </c>
      <c r="B7" s="22">
        <v>1.8503562945368173E-3</v>
      </c>
      <c r="C7" s="22">
        <v>1.2313539192399048E-3</v>
      </c>
      <c r="D7" s="22">
        <v>3.0999999999999999E-3</v>
      </c>
      <c r="F7" s="21" t="s">
        <v>475</v>
      </c>
      <c r="G7" s="23">
        <v>45555</v>
      </c>
      <c r="H7" s="21">
        <v>1.0900000000000001</v>
      </c>
      <c r="J7" s="12" t="s">
        <v>476</v>
      </c>
      <c r="K7" s="114">
        <f>LARGE((K10,K11),1)</f>
        <v>0.53504260382282953</v>
      </c>
      <c r="L7" s="45"/>
      <c r="M7" s="45"/>
      <c r="N7" s="114" t="s">
        <v>464</v>
      </c>
      <c r="W7" s="21">
        <v>6</v>
      </c>
      <c r="X7" s="21">
        <v>4606</v>
      </c>
      <c r="Y7" s="24">
        <v>44596</v>
      </c>
      <c r="Z7" s="21" t="s">
        <v>517</v>
      </c>
      <c r="AA7" s="21" t="s">
        <v>496</v>
      </c>
      <c r="AB7" s="21">
        <v>10.9</v>
      </c>
      <c r="AC7" s="21" t="s">
        <v>464</v>
      </c>
      <c r="AD7" s="21">
        <v>55</v>
      </c>
    </row>
    <row r="8" spans="1:30" ht="15.75" customHeight="1" thickBot="1" x14ac:dyDescent="0.3">
      <c r="A8" s="21">
        <v>3</v>
      </c>
      <c r="B8" s="22">
        <v>1.6068883610451308E-3</v>
      </c>
      <c r="C8" s="22">
        <v>1.2826603325415678E-3</v>
      </c>
      <c r="D8" s="22">
        <v>2.8999999999999998E-3</v>
      </c>
      <c r="F8" s="21" t="s">
        <v>477</v>
      </c>
      <c r="G8" s="23">
        <v>43495</v>
      </c>
      <c r="H8" s="21">
        <v>1.04</v>
      </c>
      <c r="K8" s="16">
        <f>LARGE(B11:C11,1)/(B11+C11)</f>
        <v>0.6477663230240549</v>
      </c>
      <c r="W8" s="21">
        <v>7</v>
      </c>
      <c r="X8" s="21">
        <v>4596</v>
      </c>
      <c r="Y8" s="24">
        <v>44589</v>
      </c>
      <c r="Z8" s="21" t="s">
        <v>517</v>
      </c>
      <c r="AA8" s="21" t="s">
        <v>496</v>
      </c>
      <c r="AB8" s="21">
        <v>10.9</v>
      </c>
      <c r="AC8" s="21" t="s">
        <v>464</v>
      </c>
      <c r="AD8" s="21">
        <v>53</v>
      </c>
    </row>
    <row r="9" spans="1:30" ht="15.75" customHeight="1" thickBot="1" x14ac:dyDescent="0.3">
      <c r="A9" s="21">
        <v>4</v>
      </c>
      <c r="B9" s="22">
        <v>1.6555819477434681E-3</v>
      </c>
      <c r="C9" s="22">
        <v>1.8983372921615202E-3</v>
      </c>
      <c r="D9" s="22">
        <v>3.5999999999999999E-3</v>
      </c>
      <c r="F9" s="21" t="s">
        <v>478</v>
      </c>
      <c r="G9" s="23">
        <v>39551</v>
      </c>
      <c r="H9" s="21">
        <v>0.94</v>
      </c>
      <c r="K9" s="16">
        <f>LARGE(B12:C12,1)/(B12+C12)</f>
        <v>0.65305358767849087</v>
      </c>
      <c r="W9" s="21">
        <v>8</v>
      </c>
      <c r="X9" s="21">
        <v>4589</v>
      </c>
      <c r="Y9" s="24">
        <v>44607</v>
      </c>
      <c r="Z9" s="21" t="s">
        <v>515</v>
      </c>
      <c r="AA9" s="21" t="s">
        <v>493</v>
      </c>
      <c r="AB9" s="21">
        <v>10.9</v>
      </c>
      <c r="AC9" s="21" t="s">
        <v>464</v>
      </c>
      <c r="AD9" s="21">
        <v>52</v>
      </c>
    </row>
    <row r="10" spans="1:30" ht="15.75" customHeight="1" thickBot="1" x14ac:dyDescent="0.3">
      <c r="A10" s="21">
        <v>5</v>
      </c>
      <c r="B10" s="22">
        <v>4.0415676959619957E-3</v>
      </c>
      <c r="C10" s="22">
        <v>5.797624703087886E-3</v>
      </c>
      <c r="D10" s="22">
        <v>9.7999999999999997E-3</v>
      </c>
      <c r="F10" s="21" t="s">
        <v>479</v>
      </c>
      <c r="G10" s="23">
        <v>39927</v>
      </c>
      <c r="H10" s="21">
        <v>0.95</v>
      </c>
      <c r="K10" s="16">
        <f>LARGE(B20:C20,1)/(B20+C20)</f>
        <v>0.5190657949435018</v>
      </c>
      <c r="W10" s="21">
        <v>9</v>
      </c>
      <c r="X10" s="21">
        <v>4577</v>
      </c>
      <c r="Y10" s="24">
        <v>44595</v>
      </c>
      <c r="Z10" s="21" t="s">
        <v>517</v>
      </c>
      <c r="AA10" s="21" t="s">
        <v>495</v>
      </c>
      <c r="AB10" s="21">
        <v>10.9</v>
      </c>
      <c r="AC10" s="21" t="s">
        <v>464</v>
      </c>
      <c r="AD10" s="21">
        <v>53</v>
      </c>
    </row>
    <row r="11" spans="1:30" ht="15.75" customHeight="1" thickBot="1" x14ac:dyDescent="0.3">
      <c r="A11" s="21">
        <v>6</v>
      </c>
      <c r="B11" s="22">
        <v>1.0517814726840855E-2</v>
      </c>
      <c r="C11" s="22">
        <v>1.9342517814726838E-2</v>
      </c>
      <c r="D11" s="22">
        <v>2.9899999999999999E-2</v>
      </c>
      <c r="F11" s="21" t="s">
        <v>480</v>
      </c>
      <c r="G11" s="23">
        <v>39774</v>
      </c>
      <c r="H11" s="21">
        <v>0.95</v>
      </c>
      <c r="K11" s="16">
        <f>LARGE(B21:C21,1)/(B21+C21)</f>
        <v>0.53504260382282953</v>
      </c>
      <c r="W11" s="21">
        <v>10</v>
      </c>
      <c r="X11" s="21">
        <v>4574</v>
      </c>
      <c r="Y11" s="24">
        <v>44575</v>
      </c>
      <c r="Z11" s="21" t="s">
        <v>517</v>
      </c>
      <c r="AA11" s="21" t="s">
        <v>496</v>
      </c>
      <c r="AB11" s="21">
        <v>10.9</v>
      </c>
      <c r="AC11" s="21" t="s">
        <v>464</v>
      </c>
      <c r="AD11" s="21">
        <v>53</v>
      </c>
    </row>
    <row r="12" spans="1:30" ht="15.75" customHeight="1" thickBot="1" x14ac:dyDescent="0.25">
      <c r="A12" s="21">
        <v>7</v>
      </c>
      <c r="B12" s="22">
        <v>1.9380047505938244E-2</v>
      </c>
      <c r="C12" s="22">
        <v>3.6478859857482185E-2</v>
      </c>
      <c r="D12" s="22">
        <v>5.5800000000000002E-2</v>
      </c>
      <c r="F12" s="21" t="s">
        <v>481</v>
      </c>
      <c r="G12" s="23">
        <v>40325</v>
      </c>
      <c r="H12" s="21">
        <v>0.96</v>
      </c>
      <c r="W12" s="21">
        <v>20</v>
      </c>
      <c r="X12" s="21">
        <v>4416</v>
      </c>
      <c r="Y12" s="24">
        <v>44569</v>
      </c>
      <c r="Z12" s="21" t="s">
        <v>517</v>
      </c>
      <c r="AA12" s="21" t="s">
        <v>497</v>
      </c>
      <c r="AB12" s="21">
        <v>10.5</v>
      </c>
      <c r="AC12" s="21" t="s">
        <v>464</v>
      </c>
      <c r="AD12" s="21">
        <v>56</v>
      </c>
    </row>
    <row r="13" spans="1:30" ht="15.75" customHeight="1" thickBot="1" x14ac:dyDescent="0.25">
      <c r="A13" s="21">
        <v>8</v>
      </c>
      <c r="B13" s="22">
        <v>2.3811163895486934E-2</v>
      </c>
      <c r="C13" s="22">
        <v>3.9454631828978619E-2</v>
      </c>
      <c r="D13" s="22">
        <v>6.3299999999999995E-2</v>
      </c>
      <c r="F13" s="21" t="s">
        <v>482</v>
      </c>
      <c r="G13" s="23">
        <v>38916</v>
      </c>
      <c r="H13" s="21">
        <v>0.93</v>
      </c>
      <c r="W13" s="21">
        <v>25</v>
      </c>
      <c r="X13" s="21">
        <v>4298</v>
      </c>
      <c r="Y13" s="24">
        <v>44798</v>
      </c>
      <c r="Z13" s="21" t="s">
        <v>514</v>
      </c>
      <c r="AA13" s="21" t="s">
        <v>495</v>
      </c>
      <c r="AB13" s="21">
        <v>10.199999999999999</v>
      </c>
      <c r="AC13" s="21" t="s">
        <v>464</v>
      </c>
      <c r="AD13" s="21">
        <v>56</v>
      </c>
    </row>
    <row r="14" spans="1:30" ht="15.75" customHeight="1" thickBot="1" x14ac:dyDescent="0.25">
      <c r="A14" s="21">
        <v>9</v>
      </c>
      <c r="B14" s="22">
        <v>2.8729216152019003E-2</v>
      </c>
      <c r="C14" s="22">
        <v>3.724845605700712E-2</v>
      </c>
      <c r="D14" s="22">
        <v>6.6000000000000003E-2</v>
      </c>
      <c r="F14" s="21"/>
      <c r="G14" s="23">
        <v>41269</v>
      </c>
      <c r="H14" s="21"/>
      <c r="W14" s="21">
        <v>30</v>
      </c>
      <c r="X14" s="21">
        <v>4215</v>
      </c>
      <c r="Y14" s="24">
        <v>44571</v>
      </c>
      <c r="Z14" s="21" t="s">
        <v>517</v>
      </c>
      <c r="AA14" s="21" t="s">
        <v>492</v>
      </c>
      <c r="AB14" s="21">
        <v>10</v>
      </c>
      <c r="AC14" s="21" t="s">
        <v>464</v>
      </c>
      <c r="AD14" s="21">
        <v>53</v>
      </c>
    </row>
    <row r="15" spans="1:30" ht="15.75" customHeight="1" thickBot="1" x14ac:dyDescent="0.25">
      <c r="A15" s="21">
        <v>10</v>
      </c>
      <c r="B15" s="22">
        <v>3.1066508313539191E-2</v>
      </c>
      <c r="C15" s="22">
        <v>3.5298812351543939E-2</v>
      </c>
      <c r="D15" s="22">
        <v>6.6400000000000001E-2</v>
      </c>
      <c r="F15" s="21"/>
      <c r="G15" s="23">
        <v>42344</v>
      </c>
      <c r="H15" s="21"/>
      <c r="W15" s="21">
        <v>35</v>
      </c>
      <c r="X15" s="21">
        <v>4142</v>
      </c>
      <c r="Y15" s="24">
        <v>44792</v>
      </c>
      <c r="Z15" s="21" t="s">
        <v>515</v>
      </c>
      <c r="AA15" s="21" t="s">
        <v>496</v>
      </c>
      <c r="AB15" s="21">
        <v>9.8000000000000007</v>
      </c>
      <c r="AC15" s="21" t="s">
        <v>464</v>
      </c>
      <c r="AD15" s="21">
        <v>51</v>
      </c>
    </row>
    <row r="16" spans="1:30" ht="15.75" customHeight="1" thickBot="1" x14ac:dyDescent="0.25">
      <c r="A16" s="21">
        <v>11</v>
      </c>
      <c r="B16" s="22">
        <v>3.3014251781472687E-2</v>
      </c>
      <c r="C16" s="22">
        <v>3.6068408551068881E-2</v>
      </c>
      <c r="D16" s="22">
        <v>6.9099999999999995E-2</v>
      </c>
      <c r="F16" s="21"/>
      <c r="G16" s="23">
        <v>42581</v>
      </c>
      <c r="H16" s="21"/>
      <c r="W16" s="21">
        <v>40</v>
      </c>
      <c r="X16" s="21">
        <v>4099</v>
      </c>
      <c r="Y16" s="24">
        <v>44594</v>
      </c>
      <c r="Z16" s="21" t="s">
        <v>522</v>
      </c>
      <c r="AA16" s="21" t="s">
        <v>494</v>
      </c>
      <c r="AB16" s="21">
        <v>9.6999999999999993</v>
      </c>
      <c r="AC16" s="21" t="s">
        <v>465</v>
      </c>
      <c r="AD16" s="21">
        <v>62</v>
      </c>
    </row>
    <row r="17" spans="1:30" ht="15.75" customHeight="1" thickBot="1" x14ac:dyDescent="0.25">
      <c r="A17" s="21">
        <v>12</v>
      </c>
      <c r="B17" s="22">
        <v>3.4913301662707834E-2</v>
      </c>
      <c r="C17" s="22">
        <v>3.6119714964370546E-2</v>
      </c>
      <c r="D17" s="22">
        <v>7.0999999999999994E-2</v>
      </c>
      <c r="W17" s="21">
        <v>45</v>
      </c>
      <c r="X17" s="21">
        <v>4035</v>
      </c>
      <c r="Y17" s="24">
        <v>44595</v>
      </c>
      <c r="Z17" s="21" t="s">
        <v>522</v>
      </c>
      <c r="AA17" s="21" t="s">
        <v>495</v>
      </c>
      <c r="AB17" s="21">
        <v>9.6</v>
      </c>
      <c r="AC17" s="21" t="s">
        <v>465</v>
      </c>
      <c r="AD17" s="21">
        <v>62</v>
      </c>
    </row>
    <row r="18" spans="1:30" ht="15.75" customHeight="1" thickBot="1" x14ac:dyDescent="0.25">
      <c r="A18" s="21">
        <v>13</v>
      </c>
      <c r="B18" s="22">
        <v>3.5254156769596201E-2</v>
      </c>
      <c r="C18" s="22">
        <v>3.5504038004750597E-2</v>
      </c>
      <c r="D18" s="22">
        <v>7.0699999999999999E-2</v>
      </c>
      <c r="W18" s="21">
        <v>50</v>
      </c>
      <c r="X18" s="21">
        <v>4002</v>
      </c>
      <c r="Y18" s="24">
        <v>44589</v>
      </c>
      <c r="Z18" s="21" t="s">
        <v>522</v>
      </c>
      <c r="AA18" s="21" t="s">
        <v>496</v>
      </c>
      <c r="AB18" s="21">
        <v>9.5</v>
      </c>
      <c r="AC18" s="21" t="s">
        <v>465</v>
      </c>
      <c r="AD18" s="21">
        <v>60</v>
      </c>
    </row>
    <row r="19" spans="1:30" ht="15.75" customHeight="1" thickBot="1" x14ac:dyDescent="0.25">
      <c r="A19" s="21">
        <v>14</v>
      </c>
      <c r="B19" s="22">
        <v>3.8321852731591451E-2</v>
      </c>
      <c r="C19" s="22">
        <v>3.5298812351543939E-2</v>
      </c>
      <c r="D19" s="22">
        <v>7.3599999999999999E-2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3896</v>
      </c>
      <c r="Y19" s="24">
        <v>44790</v>
      </c>
      <c r="Z19" s="21" t="s">
        <v>515</v>
      </c>
      <c r="AA19" s="21" t="s">
        <v>494</v>
      </c>
      <c r="AB19" s="21">
        <v>9.3000000000000007</v>
      </c>
      <c r="AC19" s="21" t="s">
        <v>464</v>
      </c>
      <c r="AD19" s="21">
        <v>54</v>
      </c>
    </row>
    <row r="20" spans="1:30" ht="15.75" customHeight="1" thickBot="1" x14ac:dyDescent="0.25">
      <c r="A20" s="21">
        <v>15</v>
      </c>
      <c r="B20" s="22">
        <v>3.9149643705463186E-2</v>
      </c>
      <c r="C20" s="22">
        <v>3.6273634204275533E-2</v>
      </c>
      <c r="D20" s="22">
        <v>7.5399999999999995E-2</v>
      </c>
      <c r="F20" s="21" t="s">
        <v>488</v>
      </c>
      <c r="G20" s="23">
        <v>30090</v>
      </c>
      <c r="H20" s="21">
        <v>0.72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3827</v>
      </c>
      <c r="Y20" s="24">
        <v>44616</v>
      </c>
      <c r="Z20" s="21" t="s">
        <v>514</v>
      </c>
      <c r="AA20" s="21" t="s">
        <v>495</v>
      </c>
      <c r="AB20" s="21">
        <v>9.1</v>
      </c>
      <c r="AC20" s="21" t="s">
        <v>464</v>
      </c>
      <c r="AD20" s="21">
        <v>53</v>
      </c>
    </row>
    <row r="21" spans="1:30" ht="15.75" customHeight="1" thickBot="1" x14ac:dyDescent="0.25">
      <c r="A21" s="21">
        <v>16</v>
      </c>
      <c r="B21" s="22">
        <v>3.9733966745843237E-2</v>
      </c>
      <c r="C21" s="22">
        <v>3.4529216152019003E-2</v>
      </c>
      <c r="D21" s="22">
        <v>7.4300000000000005E-2</v>
      </c>
      <c r="F21" s="21" t="s">
        <v>492</v>
      </c>
      <c r="G21" s="23">
        <v>42577</v>
      </c>
      <c r="H21" s="21">
        <v>1.01</v>
      </c>
      <c r="J21" s="12">
        <v>5</v>
      </c>
      <c r="K21" s="12">
        <f>X6</f>
        <v>4632</v>
      </c>
      <c r="L21" s="18"/>
      <c r="M21" s="12"/>
      <c r="N21" s="140">
        <f>K21/$F$2</f>
        <v>0.11002375296912115</v>
      </c>
      <c r="W21" s="21">
        <v>125</v>
      </c>
      <c r="X21" s="21">
        <v>3791</v>
      </c>
      <c r="Y21" s="24">
        <v>44789</v>
      </c>
      <c r="Z21" s="21" t="s">
        <v>515</v>
      </c>
      <c r="AA21" s="21" t="s">
        <v>493</v>
      </c>
      <c r="AB21" s="21">
        <v>9</v>
      </c>
      <c r="AC21" s="21" t="s">
        <v>464</v>
      </c>
      <c r="AD21" s="21">
        <v>55</v>
      </c>
    </row>
    <row r="22" spans="1:30" ht="15.75" customHeight="1" thickBot="1" x14ac:dyDescent="0.25">
      <c r="A22" s="21">
        <v>17</v>
      </c>
      <c r="B22" s="22">
        <v>3.9782660332541568E-2</v>
      </c>
      <c r="C22" s="22">
        <v>3.1758669833729214E-2</v>
      </c>
      <c r="D22" s="22">
        <v>7.1499999999999994E-2</v>
      </c>
      <c r="F22" s="21" t="s">
        <v>493</v>
      </c>
      <c r="G22" s="23">
        <v>44822</v>
      </c>
      <c r="H22" s="21">
        <v>1.07</v>
      </c>
      <c r="J22" s="12">
        <v>10</v>
      </c>
      <c r="K22" s="12">
        <f>X11</f>
        <v>4574</v>
      </c>
      <c r="L22" s="18"/>
      <c r="M22" s="12"/>
      <c r="N22" s="140">
        <f t="shared" ref="N22:N28" si="0">K22/$F$2</f>
        <v>0.10864608076009501</v>
      </c>
      <c r="W22" s="21">
        <v>150</v>
      </c>
      <c r="X22" s="21">
        <v>3745</v>
      </c>
      <c r="Y22" s="24">
        <v>44631</v>
      </c>
      <c r="Z22" s="21" t="s">
        <v>513</v>
      </c>
      <c r="AA22" s="21" t="s">
        <v>496</v>
      </c>
      <c r="AB22" s="21">
        <v>8.9</v>
      </c>
      <c r="AC22" s="21" t="s">
        <v>464</v>
      </c>
      <c r="AD22" s="21">
        <v>56</v>
      </c>
    </row>
    <row r="23" spans="1:30" ht="15.75" customHeight="1" thickBot="1" x14ac:dyDescent="0.25">
      <c r="A23" s="21">
        <v>18</v>
      </c>
      <c r="B23" s="22">
        <v>2.8339667458432308E-2</v>
      </c>
      <c r="C23" s="22">
        <v>2.6320190023752969E-2</v>
      </c>
      <c r="D23" s="22">
        <v>5.4600000000000003E-2</v>
      </c>
      <c r="F23" s="21" t="s">
        <v>494</v>
      </c>
      <c r="G23" s="23">
        <v>46168</v>
      </c>
      <c r="H23" s="21">
        <v>1.1000000000000001</v>
      </c>
      <c r="J23" s="12">
        <v>20</v>
      </c>
      <c r="K23" s="12">
        <f>X12</f>
        <v>4416</v>
      </c>
      <c r="L23" s="18"/>
      <c r="M23" s="12"/>
      <c r="N23" s="140">
        <f t="shared" si="0"/>
        <v>0.10489311163895487</v>
      </c>
      <c r="W23" s="21">
        <v>175</v>
      </c>
      <c r="X23" s="21">
        <v>3709</v>
      </c>
      <c r="Y23" s="24">
        <v>44594</v>
      </c>
      <c r="Z23" s="21" t="s">
        <v>515</v>
      </c>
      <c r="AA23" s="21" t="s">
        <v>494</v>
      </c>
      <c r="AB23" s="21">
        <v>8.8000000000000007</v>
      </c>
      <c r="AC23" s="21" t="s">
        <v>464</v>
      </c>
      <c r="AD23" s="21">
        <v>52</v>
      </c>
    </row>
    <row r="24" spans="1:30" ht="15.75" customHeight="1" thickBot="1" x14ac:dyDescent="0.25">
      <c r="A24" s="21">
        <v>19</v>
      </c>
      <c r="B24" s="22">
        <v>2.2009501187648453E-2</v>
      </c>
      <c r="C24" s="22">
        <v>2.0625178147268407E-2</v>
      </c>
      <c r="D24" s="22">
        <v>4.2700000000000002E-2</v>
      </c>
      <c r="F24" s="21" t="s">
        <v>495</v>
      </c>
      <c r="G24" s="23">
        <v>46038</v>
      </c>
      <c r="H24" s="21">
        <v>1.1000000000000001</v>
      </c>
      <c r="J24" s="12">
        <v>30</v>
      </c>
      <c r="K24" s="12">
        <f>X14</f>
        <v>4215</v>
      </c>
      <c r="L24" s="18"/>
      <c r="M24" s="12"/>
      <c r="N24" s="140">
        <f t="shared" si="0"/>
        <v>0.1001187648456057</v>
      </c>
      <c r="W24" s="21">
        <v>200</v>
      </c>
      <c r="X24" s="21">
        <v>3672</v>
      </c>
      <c r="Y24" s="24">
        <v>44606</v>
      </c>
      <c r="Z24" s="21" t="s">
        <v>517</v>
      </c>
      <c r="AA24" s="21" t="s">
        <v>492</v>
      </c>
      <c r="AB24" s="21">
        <v>8.6999999999999993</v>
      </c>
      <c r="AC24" s="21" t="s">
        <v>464</v>
      </c>
      <c r="AD24" s="21">
        <v>52</v>
      </c>
    </row>
    <row r="25" spans="1:30" ht="15.75" customHeight="1" thickBot="1" x14ac:dyDescent="0.25">
      <c r="A25" s="21">
        <v>20</v>
      </c>
      <c r="B25" s="22">
        <v>1.8211401425178148E-2</v>
      </c>
      <c r="C25" s="22">
        <v>1.5699762470308787E-2</v>
      </c>
      <c r="D25" s="22">
        <v>3.39E-2</v>
      </c>
      <c r="F25" s="21" t="s">
        <v>496</v>
      </c>
      <c r="G25" s="23">
        <v>47148</v>
      </c>
      <c r="H25" s="21">
        <v>1.1200000000000001</v>
      </c>
      <c r="J25" s="12">
        <v>50</v>
      </c>
      <c r="K25" s="12">
        <f>X18</f>
        <v>4002</v>
      </c>
      <c r="L25" s="18"/>
      <c r="M25" s="12"/>
      <c r="N25" s="140">
        <f t="shared" si="0"/>
        <v>9.5059382422802846E-2</v>
      </c>
    </row>
    <row r="26" spans="1:30" ht="15.75" customHeight="1" thickBot="1" x14ac:dyDescent="0.25">
      <c r="A26" s="21">
        <v>21</v>
      </c>
      <c r="B26" s="22">
        <v>1.4559382422802851E-2</v>
      </c>
      <c r="C26" s="22">
        <v>1.1595249406175772E-2</v>
      </c>
      <c r="D26" s="22">
        <v>2.6200000000000001E-2</v>
      </c>
      <c r="F26" s="21" t="s">
        <v>497</v>
      </c>
      <c r="G26" s="23">
        <v>37275</v>
      </c>
      <c r="H26" s="21">
        <v>0.89</v>
      </c>
      <c r="J26" s="12">
        <v>100</v>
      </c>
      <c r="K26" s="12">
        <f>X20</f>
        <v>3827</v>
      </c>
      <c r="L26" s="18"/>
      <c r="M26" s="12"/>
      <c r="N26" s="140">
        <f t="shared" si="0"/>
        <v>9.0902612826603321E-2</v>
      </c>
    </row>
    <row r="27" spans="1:30" ht="15.75" customHeight="1" thickBot="1" x14ac:dyDescent="0.25">
      <c r="A27" s="21">
        <v>22</v>
      </c>
      <c r="B27" s="22">
        <v>9.7874109263657964E-3</v>
      </c>
      <c r="C27" s="22">
        <v>7.0802850356294529E-3</v>
      </c>
      <c r="D27" s="22">
        <v>1.6899999999999998E-2</v>
      </c>
      <c r="J27" s="12">
        <v>150</v>
      </c>
      <c r="K27" s="12">
        <f>X22</f>
        <v>3745</v>
      </c>
      <c r="L27" s="18"/>
      <c r="M27" s="12"/>
      <c r="N27" s="140">
        <f t="shared" si="0"/>
        <v>8.8954869358669836E-2</v>
      </c>
    </row>
    <row r="28" spans="1:30" ht="15.75" customHeight="1" thickBot="1" x14ac:dyDescent="0.25">
      <c r="A28" s="21">
        <v>23</v>
      </c>
      <c r="B28" s="22">
        <v>5.6484560570071252E-3</v>
      </c>
      <c r="C28" s="22">
        <v>4.2584323040380052E-3</v>
      </c>
      <c r="D28" s="22">
        <v>9.9000000000000008E-3</v>
      </c>
      <c r="J28" s="12">
        <v>200</v>
      </c>
      <c r="K28" s="12">
        <f>X24</f>
        <v>3672</v>
      </c>
      <c r="L28" s="18"/>
      <c r="M28" s="12"/>
      <c r="N28" s="140">
        <f t="shared" si="0"/>
        <v>8.7220902612826598E-2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Sheet26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8.625" hidden="1" customWidth="1"/>
  </cols>
  <sheetData>
    <row r="1" spans="1:30" ht="24" thickBot="1" x14ac:dyDescent="0.25">
      <c r="A1" s="151" t="s">
        <v>536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4">
      <c r="D2" s="5" t="s">
        <v>673</v>
      </c>
      <c r="F2" s="6">
        <v>31500</v>
      </c>
      <c r="H2" s="7" t="s">
        <v>462</v>
      </c>
      <c r="W2" s="21">
        <v>1</v>
      </c>
      <c r="X2" s="21">
        <v>4475</v>
      </c>
      <c r="Y2" s="24">
        <v>44587</v>
      </c>
      <c r="Z2" s="21" t="s">
        <v>514</v>
      </c>
      <c r="AA2" s="21" t="s">
        <v>494</v>
      </c>
      <c r="AB2" s="21">
        <v>14.2</v>
      </c>
      <c r="AC2" s="21" t="s">
        <v>464</v>
      </c>
      <c r="AD2" s="21">
        <v>58</v>
      </c>
    </row>
    <row r="3" spans="1:30" ht="15.75" customHeight="1" thickBot="1" x14ac:dyDescent="0.25">
      <c r="W3" s="21">
        <v>2</v>
      </c>
      <c r="X3" s="21">
        <v>4129</v>
      </c>
      <c r="Y3" s="24">
        <v>44587</v>
      </c>
      <c r="Z3" s="21" t="s">
        <v>515</v>
      </c>
      <c r="AA3" s="21" t="s">
        <v>494</v>
      </c>
      <c r="AB3" s="21">
        <v>13.1</v>
      </c>
      <c r="AC3" s="21" t="s">
        <v>464</v>
      </c>
      <c r="AD3" s="21">
        <v>53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3863</v>
      </c>
      <c r="Y4" s="24">
        <v>44603</v>
      </c>
      <c r="Z4" s="21" t="s">
        <v>515</v>
      </c>
      <c r="AA4" s="21" t="s">
        <v>496</v>
      </c>
      <c r="AB4" s="21">
        <v>12.3</v>
      </c>
      <c r="AC4" s="21" t="s">
        <v>464</v>
      </c>
      <c r="AD4" s="21">
        <v>55</v>
      </c>
    </row>
    <row r="5" spans="1:30" ht="15.75" customHeight="1" thickBot="1" x14ac:dyDescent="0.25">
      <c r="A5" s="21">
        <v>0</v>
      </c>
      <c r="B5" s="37">
        <v>2.9828571428571426E-3</v>
      </c>
      <c r="C5" s="37">
        <v>2.2342857142857143E-3</v>
      </c>
      <c r="D5" s="41">
        <v>5.1999999999999998E-3</v>
      </c>
      <c r="F5" s="21" t="s">
        <v>471</v>
      </c>
      <c r="G5" s="23">
        <v>32398</v>
      </c>
      <c r="H5" s="26">
        <v>1.03</v>
      </c>
      <c r="J5" s="164" t="s">
        <v>472</v>
      </c>
      <c r="K5" s="165"/>
      <c r="L5" s="165"/>
      <c r="M5" s="165"/>
      <c r="N5" s="166"/>
      <c r="W5" s="21">
        <v>4</v>
      </c>
      <c r="X5" s="21">
        <v>3784</v>
      </c>
      <c r="Y5" s="24">
        <v>44607</v>
      </c>
      <c r="Z5" s="21" t="s">
        <v>514</v>
      </c>
      <c r="AA5" s="21" t="s">
        <v>493</v>
      </c>
      <c r="AB5" s="21">
        <v>12</v>
      </c>
      <c r="AC5" s="21" t="s">
        <v>464</v>
      </c>
      <c r="AD5" s="21">
        <v>52</v>
      </c>
    </row>
    <row r="6" spans="1:30" ht="15.75" customHeight="1" thickBot="1" x14ac:dyDescent="0.25">
      <c r="A6" s="21">
        <v>1</v>
      </c>
      <c r="B6" s="37">
        <v>2.0571428571428572E-3</v>
      </c>
      <c r="C6" s="37">
        <v>1.4571428571428572E-3</v>
      </c>
      <c r="D6" s="22">
        <v>3.5999999999999999E-3</v>
      </c>
      <c r="F6" s="21" t="s">
        <v>473</v>
      </c>
      <c r="G6" s="23">
        <v>35403</v>
      </c>
      <c r="H6" s="26">
        <v>1.1299999999999999</v>
      </c>
      <c r="J6" s="113" t="s">
        <v>474</v>
      </c>
      <c r="K6" s="114">
        <f>LARGE((K8,K9),1)</f>
        <v>0.6392291220556745</v>
      </c>
      <c r="L6" s="45"/>
      <c r="M6" s="45"/>
      <c r="N6" s="114" t="s">
        <v>465</v>
      </c>
      <c r="W6" s="21">
        <v>5</v>
      </c>
      <c r="X6" s="21">
        <v>3722</v>
      </c>
      <c r="Y6" s="24">
        <v>44897</v>
      </c>
      <c r="Z6" s="21" t="s">
        <v>513</v>
      </c>
      <c r="AA6" s="21" t="s">
        <v>496</v>
      </c>
      <c r="AB6" s="21">
        <v>11.8</v>
      </c>
      <c r="AC6" s="21" t="s">
        <v>464</v>
      </c>
      <c r="AD6" s="21">
        <v>60</v>
      </c>
    </row>
    <row r="7" spans="1:30" ht="15.75" customHeight="1" thickBot="1" x14ac:dyDescent="0.25">
      <c r="A7" s="21">
        <v>2</v>
      </c>
      <c r="B7" s="37">
        <v>1.6971428571428571E-3</v>
      </c>
      <c r="C7" s="37">
        <v>1.2628571428571428E-3</v>
      </c>
      <c r="D7" s="22">
        <v>3.0000000000000001E-3</v>
      </c>
      <c r="F7" s="21" t="s">
        <v>475</v>
      </c>
      <c r="G7" s="23">
        <v>35719</v>
      </c>
      <c r="H7" s="21">
        <v>1.1399999999999999</v>
      </c>
      <c r="J7" s="12" t="s">
        <v>476</v>
      </c>
      <c r="K7" s="114">
        <f>LARGE((K10,K11),1)</f>
        <v>0.5850188310782537</v>
      </c>
      <c r="L7" s="45"/>
      <c r="M7" s="45"/>
      <c r="N7" s="114" t="s">
        <v>464</v>
      </c>
      <c r="W7" s="21">
        <v>6</v>
      </c>
      <c r="X7" s="21">
        <v>3711</v>
      </c>
      <c r="Y7" s="24">
        <v>44622</v>
      </c>
      <c r="Z7" s="21" t="s">
        <v>513</v>
      </c>
      <c r="AA7" s="21" t="s">
        <v>494</v>
      </c>
      <c r="AB7" s="21">
        <v>11.8</v>
      </c>
      <c r="AC7" s="21" t="s">
        <v>464</v>
      </c>
      <c r="AD7" s="21">
        <v>57</v>
      </c>
    </row>
    <row r="8" spans="1:30" ht="15.75" customHeight="1" thickBot="1" x14ac:dyDescent="0.3">
      <c r="A8" s="21">
        <v>3</v>
      </c>
      <c r="B8" s="37">
        <v>1.1828571428571428E-3</v>
      </c>
      <c r="C8" s="37">
        <v>1.3599999999999999E-3</v>
      </c>
      <c r="D8" s="22">
        <v>2.5999999999999999E-3</v>
      </c>
      <c r="F8" s="21" t="s">
        <v>477</v>
      </c>
      <c r="G8" s="23">
        <v>32951</v>
      </c>
      <c r="H8" s="21">
        <v>1.05</v>
      </c>
      <c r="K8" s="16">
        <f>LARGE(B11:C11,1)/(B11+C11)</f>
        <v>0.6392291220556745</v>
      </c>
      <c r="W8" s="21">
        <v>7</v>
      </c>
      <c r="X8" s="21">
        <v>3687</v>
      </c>
      <c r="Y8" s="24">
        <v>44812</v>
      </c>
      <c r="Z8" s="21" t="s">
        <v>514</v>
      </c>
      <c r="AA8" s="21" t="s">
        <v>495</v>
      </c>
      <c r="AB8" s="21">
        <v>11.7</v>
      </c>
      <c r="AC8" s="21" t="s">
        <v>464</v>
      </c>
      <c r="AD8" s="21">
        <v>58</v>
      </c>
    </row>
    <row r="9" spans="1:30" ht="15.75" customHeight="1" thickBot="1" x14ac:dyDescent="0.3">
      <c r="A9" s="21">
        <v>4</v>
      </c>
      <c r="B9" s="37">
        <v>1.6457142857142857E-3</v>
      </c>
      <c r="C9" s="37">
        <v>2.2342857142857143E-3</v>
      </c>
      <c r="D9" s="22">
        <v>3.8E-3</v>
      </c>
      <c r="F9" s="21" t="s">
        <v>478</v>
      </c>
      <c r="G9" s="23">
        <v>30838</v>
      </c>
      <c r="H9" s="21">
        <v>0.98</v>
      </c>
      <c r="K9" s="16">
        <f>LARGE(B12:C12,1)/(B12+C12)</f>
        <v>0.56319018404907983</v>
      </c>
      <c r="W9" s="21">
        <v>8</v>
      </c>
      <c r="X9" s="21">
        <v>3632</v>
      </c>
      <c r="Y9" s="24">
        <v>44602</v>
      </c>
      <c r="Z9" s="21" t="s">
        <v>514</v>
      </c>
      <c r="AA9" s="21" t="s">
        <v>495</v>
      </c>
      <c r="AB9" s="21">
        <v>11.5</v>
      </c>
      <c r="AC9" s="21" t="s">
        <v>464</v>
      </c>
      <c r="AD9" s="21">
        <v>60</v>
      </c>
    </row>
    <row r="10" spans="1:30" ht="15.75" customHeight="1" thickBot="1" x14ac:dyDescent="0.3">
      <c r="A10" s="21">
        <v>5</v>
      </c>
      <c r="B10" s="37">
        <v>3.8571428571428572E-3</v>
      </c>
      <c r="C10" s="37">
        <v>6.8485714285714278E-3</v>
      </c>
      <c r="D10" s="22">
        <v>1.0699999999999999E-2</v>
      </c>
      <c r="F10" s="21" t="s">
        <v>479</v>
      </c>
      <c r="G10" s="23">
        <v>29797</v>
      </c>
      <c r="H10" s="21">
        <v>0.95</v>
      </c>
      <c r="K10" s="16">
        <f>LARGE(B20:C20,1)/(B20+C20)</f>
        <v>0.55121436114044353</v>
      </c>
      <c r="W10" s="21">
        <v>9</v>
      </c>
      <c r="X10" s="21">
        <v>3628</v>
      </c>
      <c r="Y10" s="24">
        <v>44628</v>
      </c>
      <c r="Z10" s="21" t="s">
        <v>514</v>
      </c>
      <c r="AA10" s="21" t="s">
        <v>493</v>
      </c>
      <c r="AB10" s="21">
        <v>11.5</v>
      </c>
      <c r="AC10" s="21" t="s">
        <v>464</v>
      </c>
      <c r="AD10" s="21">
        <v>58</v>
      </c>
    </row>
    <row r="11" spans="1:30" ht="15.75" customHeight="1" thickBot="1" x14ac:dyDescent="0.3">
      <c r="A11" s="21">
        <v>6</v>
      </c>
      <c r="B11" s="37">
        <v>1.2034285714285714E-2</v>
      </c>
      <c r="C11" s="37">
        <v>2.1322857142857147E-2</v>
      </c>
      <c r="D11" s="22">
        <v>3.3399999999999999E-2</v>
      </c>
      <c r="F11" s="21" t="s">
        <v>480</v>
      </c>
      <c r="G11" s="23">
        <v>27045</v>
      </c>
      <c r="H11" s="21">
        <v>0.86</v>
      </c>
      <c r="K11" s="16">
        <f>LARGE(B21:C21,1)/(B21+C21)</f>
        <v>0.5850188310782537</v>
      </c>
      <c r="W11" s="21">
        <v>10</v>
      </c>
      <c r="X11" s="21">
        <v>3616</v>
      </c>
      <c r="Y11" s="24">
        <v>44602</v>
      </c>
      <c r="Z11" s="21" t="s">
        <v>513</v>
      </c>
      <c r="AA11" s="21" t="s">
        <v>495</v>
      </c>
      <c r="AB11" s="21">
        <v>11.5</v>
      </c>
      <c r="AC11" s="21" t="s">
        <v>464</v>
      </c>
      <c r="AD11" s="21">
        <v>59</v>
      </c>
    </row>
    <row r="12" spans="1:30" ht="15.75" customHeight="1" thickBot="1" x14ac:dyDescent="0.25">
      <c r="A12" s="21">
        <v>7</v>
      </c>
      <c r="B12" s="37">
        <v>2.7462857142857143E-2</v>
      </c>
      <c r="C12" s="37">
        <v>3.5408571428571435E-2</v>
      </c>
      <c r="D12" s="22">
        <v>6.2899999999999998E-2</v>
      </c>
      <c r="F12" s="21" t="s">
        <v>481</v>
      </c>
      <c r="G12" s="23">
        <v>30042</v>
      </c>
      <c r="H12" s="21">
        <v>0.96</v>
      </c>
      <c r="W12" s="21">
        <v>20</v>
      </c>
      <c r="X12" s="21">
        <v>3536</v>
      </c>
      <c r="Y12" s="24">
        <v>44595</v>
      </c>
      <c r="Z12" s="21" t="s">
        <v>513</v>
      </c>
      <c r="AA12" s="21" t="s">
        <v>495</v>
      </c>
      <c r="AB12" s="21">
        <v>11.2</v>
      </c>
      <c r="AC12" s="21" t="s">
        <v>464</v>
      </c>
      <c r="AD12" s="21">
        <v>58</v>
      </c>
    </row>
    <row r="13" spans="1:30" ht="15.75" customHeight="1" thickBot="1" x14ac:dyDescent="0.25">
      <c r="A13" s="21">
        <v>8</v>
      </c>
      <c r="B13" s="37">
        <v>2.8080000000000004E-2</v>
      </c>
      <c r="C13" s="37">
        <v>3.6525714285714286E-2</v>
      </c>
      <c r="D13" s="22">
        <v>6.4600000000000005E-2</v>
      </c>
      <c r="F13" s="21" t="s">
        <v>482</v>
      </c>
      <c r="G13" s="23">
        <v>29350</v>
      </c>
      <c r="H13" s="21">
        <v>0.94</v>
      </c>
      <c r="W13" s="21">
        <v>25</v>
      </c>
      <c r="X13" s="21">
        <v>3510</v>
      </c>
      <c r="Y13" s="24">
        <v>44651</v>
      </c>
      <c r="Z13" s="21" t="s">
        <v>514</v>
      </c>
      <c r="AA13" s="21" t="s">
        <v>495</v>
      </c>
      <c r="AB13" s="21">
        <v>11.1</v>
      </c>
      <c r="AC13" s="21" t="s">
        <v>464</v>
      </c>
      <c r="AD13" s="21">
        <v>59</v>
      </c>
    </row>
    <row r="14" spans="1:30" ht="15.75" customHeight="1" thickBot="1" x14ac:dyDescent="0.25">
      <c r="A14" s="21">
        <v>9</v>
      </c>
      <c r="B14" s="37">
        <v>2.7822857142857146E-2</v>
      </c>
      <c r="C14" s="37">
        <v>3.2542857142857144E-2</v>
      </c>
      <c r="D14" s="22">
        <v>6.0400000000000002E-2</v>
      </c>
      <c r="F14" s="21" t="s">
        <v>483</v>
      </c>
      <c r="G14" s="23">
        <v>30421</v>
      </c>
      <c r="H14" s="21">
        <v>0.97</v>
      </c>
      <c r="W14" s="21">
        <v>30</v>
      </c>
      <c r="X14" s="21">
        <v>3497</v>
      </c>
      <c r="Y14" s="24">
        <v>44621</v>
      </c>
      <c r="Z14" s="21" t="s">
        <v>514</v>
      </c>
      <c r="AA14" s="21" t="s">
        <v>493</v>
      </c>
      <c r="AB14" s="21">
        <v>11.1</v>
      </c>
      <c r="AC14" s="21" t="s">
        <v>464</v>
      </c>
      <c r="AD14" s="21">
        <v>59</v>
      </c>
    </row>
    <row r="15" spans="1:30" ht="15.75" customHeight="1" thickBot="1" x14ac:dyDescent="0.25">
      <c r="A15" s="21">
        <v>10</v>
      </c>
      <c r="B15" s="37">
        <v>3.0548571428571428E-2</v>
      </c>
      <c r="C15" s="37">
        <v>3.1328571428571428E-2</v>
      </c>
      <c r="D15" s="22">
        <v>6.1899999999999997E-2</v>
      </c>
      <c r="F15" s="21" t="s">
        <v>484</v>
      </c>
      <c r="G15" s="23">
        <v>30720</v>
      </c>
      <c r="H15" s="21">
        <v>0.98</v>
      </c>
      <c r="W15" s="21">
        <v>35</v>
      </c>
      <c r="X15" s="21">
        <v>3481</v>
      </c>
      <c r="Y15" s="24">
        <v>44881</v>
      </c>
      <c r="Z15" s="21" t="s">
        <v>513</v>
      </c>
      <c r="AA15" s="21" t="s">
        <v>494</v>
      </c>
      <c r="AB15" s="21">
        <v>11.1</v>
      </c>
      <c r="AC15" s="21" t="s">
        <v>464</v>
      </c>
      <c r="AD15" s="21">
        <v>64</v>
      </c>
    </row>
    <row r="16" spans="1:30" ht="15.75" customHeight="1" thickBot="1" x14ac:dyDescent="0.25">
      <c r="A16" s="21">
        <v>11</v>
      </c>
      <c r="B16" s="37">
        <v>3.3634285714285714E-2</v>
      </c>
      <c r="C16" s="37">
        <v>3.1862857142857144E-2</v>
      </c>
      <c r="D16" s="22">
        <v>6.5500000000000003E-2</v>
      </c>
      <c r="F16" s="21" t="s">
        <v>485</v>
      </c>
      <c r="G16" s="23">
        <v>30346</v>
      </c>
      <c r="H16" s="26">
        <v>0.97</v>
      </c>
      <c r="W16" s="21">
        <v>40</v>
      </c>
      <c r="X16" s="21">
        <v>3476</v>
      </c>
      <c r="Y16" s="24">
        <v>44910</v>
      </c>
      <c r="Z16" s="21" t="s">
        <v>514</v>
      </c>
      <c r="AA16" s="21" t="s">
        <v>495</v>
      </c>
      <c r="AB16" s="21">
        <v>11</v>
      </c>
      <c r="AC16" s="21" t="s">
        <v>464</v>
      </c>
      <c r="AD16" s="21">
        <v>63</v>
      </c>
    </row>
    <row r="17" spans="1:30" ht="15.75" customHeight="1" thickBot="1" x14ac:dyDescent="0.25">
      <c r="A17" s="21">
        <v>12</v>
      </c>
      <c r="B17" s="37">
        <v>3.5279999999999999E-2</v>
      </c>
      <c r="C17" s="37">
        <v>3.4000000000000002E-2</v>
      </c>
      <c r="D17" s="22">
        <v>6.93E-2</v>
      </c>
      <c r="W17" s="21">
        <v>45</v>
      </c>
      <c r="X17" s="21">
        <v>3465</v>
      </c>
      <c r="Y17" s="24">
        <v>44586</v>
      </c>
      <c r="Z17" s="21" t="s">
        <v>514</v>
      </c>
      <c r="AA17" s="21" t="s">
        <v>493</v>
      </c>
      <c r="AB17" s="21">
        <v>11</v>
      </c>
      <c r="AC17" s="21" t="s">
        <v>464</v>
      </c>
      <c r="AD17" s="21">
        <v>58</v>
      </c>
    </row>
    <row r="18" spans="1:30" ht="15.75" customHeight="1" thickBot="1" x14ac:dyDescent="0.25">
      <c r="A18" s="21">
        <v>13</v>
      </c>
      <c r="B18" s="37">
        <v>3.6308571428571426E-2</v>
      </c>
      <c r="C18" s="37">
        <v>3.4048571428571428E-2</v>
      </c>
      <c r="D18" s="22">
        <v>7.0400000000000004E-2</v>
      </c>
      <c r="W18" s="21">
        <v>50</v>
      </c>
      <c r="X18" s="21">
        <v>3456</v>
      </c>
      <c r="Y18" s="24">
        <v>44623</v>
      </c>
      <c r="Z18" s="21" t="s">
        <v>514</v>
      </c>
      <c r="AA18" s="21" t="s">
        <v>495</v>
      </c>
      <c r="AB18" s="21">
        <v>11</v>
      </c>
      <c r="AC18" s="21" t="s">
        <v>464</v>
      </c>
      <c r="AD18" s="21">
        <v>60</v>
      </c>
    </row>
    <row r="19" spans="1:30" ht="15.75" customHeight="1" thickBot="1" x14ac:dyDescent="0.25">
      <c r="A19" s="21">
        <v>14</v>
      </c>
      <c r="B19" s="37">
        <v>3.9857142857142855E-2</v>
      </c>
      <c r="C19" s="37">
        <v>3.6137142857142854E-2</v>
      </c>
      <c r="D19" s="22">
        <v>7.5999999999999998E-2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3405</v>
      </c>
      <c r="Y19" s="24">
        <v>44656</v>
      </c>
      <c r="Z19" s="21" t="s">
        <v>513</v>
      </c>
      <c r="AA19" s="21" t="s">
        <v>493</v>
      </c>
      <c r="AB19" s="21">
        <v>10.8</v>
      </c>
      <c r="AC19" s="21" t="s">
        <v>464</v>
      </c>
      <c r="AD19" s="21">
        <v>58</v>
      </c>
    </row>
    <row r="20" spans="1:30" ht="15.75" customHeight="1" thickBot="1" x14ac:dyDescent="0.25">
      <c r="A20" s="21">
        <v>15</v>
      </c>
      <c r="B20" s="37">
        <v>4.3251428571428566E-2</v>
      </c>
      <c r="C20" s="37">
        <v>3.5214285714285712E-2</v>
      </c>
      <c r="D20" s="22">
        <v>7.85E-2</v>
      </c>
      <c r="F20" s="21" t="s">
        <v>488</v>
      </c>
      <c r="G20" s="23">
        <v>18639</v>
      </c>
      <c r="H20" s="21">
        <v>0.6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3347</v>
      </c>
      <c r="Y20" s="24">
        <v>44657</v>
      </c>
      <c r="Z20" s="21" t="s">
        <v>514</v>
      </c>
      <c r="AA20" s="21" t="s">
        <v>494</v>
      </c>
      <c r="AB20" s="21">
        <v>10.6</v>
      </c>
      <c r="AC20" s="21" t="s">
        <v>464</v>
      </c>
      <c r="AD20" s="21">
        <v>58</v>
      </c>
    </row>
    <row r="21" spans="1:30" ht="15.75" customHeight="1" thickBot="1" x14ac:dyDescent="0.25">
      <c r="A21" s="21">
        <v>16</v>
      </c>
      <c r="B21" s="37">
        <v>4.7931428571428576E-2</v>
      </c>
      <c r="C21" s="37">
        <v>3.4000000000000002E-2</v>
      </c>
      <c r="D21" s="22">
        <v>8.1900000000000001E-2</v>
      </c>
      <c r="F21" s="21" t="s">
        <v>492</v>
      </c>
      <c r="G21" s="23">
        <v>33805</v>
      </c>
      <c r="H21" s="21">
        <v>1.08</v>
      </c>
      <c r="J21" s="12">
        <v>5</v>
      </c>
      <c r="K21" s="12">
        <f>X6</f>
        <v>3722</v>
      </c>
      <c r="L21" s="18"/>
      <c r="M21" s="12"/>
      <c r="N21" s="140">
        <f>K21/$F$2</f>
        <v>0.11815873015873016</v>
      </c>
      <c r="W21" s="21">
        <v>125</v>
      </c>
      <c r="X21" s="21">
        <v>3310</v>
      </c>
      <c r="Y21" s="24">
        <v>44859</v>
      </c>
      <c r="Z21" s="21" t="s">
        <v>513</v>
      </c>
      <c r="AA21" s="21" t="s">
        <v>493</v>
      </c>
      <c r="AB21" s="21">
        <v>10.5</v>
      </c>
      <c r="AC21" s="21" t="s">
        <v>464</v>
      </c>
      <c r="AD21" s="21">
        <v>63</v>
      </c>
    </row>
    <row r="22" spans="1:30" ht="15.75" customHeight="1" thickBot="1" x14ac:dyDescent="0.25">
      <c r="A22" s="21">
        <v>17</v>
      </c>
      <c r="B22" s="37">
        <v>4.5668571428571433E-2</v>
      </c>
      <c r="C22" s="37">
        <v>3.3319999999999995E-2</v>
      </c>
      <c r="D22" s="22">
        <v>7.8899999999999998E-2</v>
      </c>
      <c r="F22" s="21" t="s">
        <v>493</v>
      </c>
      <c r="G22" s="23">
        <v>36149</v>
      </c>
      <c r="H22" s="21">
        <v>1.1499999999999999</v>
      </c>
      <c r="J22" s="12">
        <v>10</v>
      </c>
      <c r="K22" s="12">
        <f>X11</f>
        <v>3616</v>
      </c>
      <c r="L22" s="18"/>
      <c r="M22" s="12"/>
      <c r="N22" s="140">
        <f t="shared" ref="N22:N28" si="0">K22/$F$2</f>
        <v>0.11479365079365079</v>
      </c>
      <c r="W22" s="21">
        <v>150</v>
      </c>
      <c r="X22" s="21">
        <v>3266</v>
      </c>
      <c r="Y22" s="24">
        <v>44658</v>
      </c>
      <c r="Z22" s="21" t="s">
        <v>513</v>
      </c>
      <c r="AA22" s="21" t="s">
        <v>495</v>
      </c>
      <c r="AB22" s="21">
        <v>10.4</v>
      </c>
      <c r="AC22" s="21" t="s">
        <v>464</v>
      </c>
      <c r="AD22" s="21">
        <v>60</v>
      </c>
    </row>
    <row r="23" spans="1:30" ht="15.75" customHeight="1" thickBot="1" x14ac:dyDescent="0.25">
      <c r="A23" s="21">
        <v>18</v>
      </c>
      <c r="B23" s="37">
        <v>2.9159999999999998E-2</v>
      </c>
      <c r="C23" s="37">
        <v>2.5208571428571431E-2</v>
      </c>
      <c r="D23" s="22">
        <v>5.4399999999999997E-2</v>
      </c>
      <c r="F23" s="21" t="s">
        <v>494</v>
      </c>
      <c r="G23" s="23">
        <v>36885</v>
      </c>
      <c r="H23" s="21">
        <v>1.18</v>
      </c>
      <c r="J23" s="12">
        <v>20</v>
      </c>
      <c r="K23" s="12">
        <f>X12</f>
        <v>3536</v>
      </c>
      <c r="L23" s="18"/>
      <c r="M23" s="12"/>
      <c r="N23" s="140">
        <f t="shared" si="0"/>
        <v>0.11225396825396826</v>
      </c>
      <c r="W23" s="21">
        <v>175</v>
      </c>
      <c r="X23" s="21">
        <v>3232</v>
      </c>
      <c r="Y23" s="24">
        <v>44596</v>
      </c>
      <c r="Z23" s="21" t="s">
        <v>514</v>
      </c>
      <c r="AA23" s="21" t="s">
        <v>496</v>
      </c>
      <c r="AB23" s="21">
        <v>10.3</v>
      </c>
      <c r="AC23" s="21" t="s">
        <v>464</v>
      </c>
      <c r="AD23" s="21">
        <v>59</v>
      </c>
    </row>
    <row r="24" spans="1:30" ht="15.75" customHeight="1" thickBot="1" x14ac:dyDescent="0.25">
      <c r="A24" s="21">
        <v>19</v>
      </c>
      <c r="B24" s="37">
        <v>2.0725714285714285E-2</v>
      </c>
      <c r="C24" s="37">
        <v>1.6854285714285717E-2</v>
      </c>
      <c r="D24" s="22">
        <v>3.7600000000000001E-2</v>
      </c>
      <c r="F24" s="21" t="s">
        <v>495</v>
      </c>
      <c r="G24" s="23">
        <v>35824</v>
      </c>
      <c r="H24" s="21">
        <v>1.1399999999999999</v>
      </c>
      <c r="J24" s="12">
        <v>30</v>
      </c>
      <c r="K24" s="12">
        <f>X14</f>
        <v>3497</v>
      </c>
      <c r="L24" s="18"/>
      <c r="M24" s="12"/>
      <c r="N24" s="140">
        <f t="shared" si="0"/>
        <v>0.11101587301587301</v>
      </c>
      <c r="W24" s="21">
        <v>200</v>
      </c>
      <c r="X24" s="21">
        <v>3200</v>
      </c>
      <c r="Y24" s="24">
        <v>44882</v>
      </c>
      <c r="Z24" s="21" t="s">
        <v>515</v>
      </c>
      <c r="AA24" s="21" t="s">
        <v>495</v>
      </c>
      <c r="AB24" s="21">
        <v>10.199999999999999</v>
      </c>
      <c r="AC24" s="21" t="s">
        <v>464</v>
      </c>
      <c r="AD24" s="21">
        <v>57</v>
      </c>
    </row>
    <row r="25" spans="1:30" ht="15.75" customHeight="1" thickBot="1" x14ac:dyDescent="0.25">
      <c r="A25" s="21">
        <v>20</v>
      </c>
      <c r="B25" s="37">
        <v>1.5428571428571429E-2</v>
      </c>
      <c r="C25" s="37">
        <v>1.2628571428571427E-2</v>
      </c>
      <c r="D25" s="22">
        <v>2.81E-2</v>
      </c>
      <c r="F25" s="21" t="s">
        <v>496</v>
      </c>
      <c r="G25" s="23">
        <v>35208</v>
      </c>
      <c r="H25" s="21">
        <v>1.1200000000000001</v>
      </c>
      <c r="J25" s="12">
        <v>50</v>
      </c>
      <c r="K25" s="12">
        <f>X18</f>
        <v>3456</v>
      </c>
      <c r="L25" s="18"/>
      <c r="M25" s="12"/>
      <c r="N25" s="140">
        <f t="shared" si="0"/>
        <v>0.10971428571428571</v>
      </c>
    </row>
    <row r="26" spans="1:30" ht="15.75" customHeight="1" thickBot="1" x14ac:dyDescent="0.25">
      <c r="A26" s="21">
        <v>21</v>
      </c>
      <c r="B26" s="37">
        <v>1.1828571428571428E-2</v>
      </c>
      <c r="C26" s="37">
        <v>9.2771428571428553E-3</v>
      </c>
      <c r="D26" s="22">
        <v>2.1100000000000001E-2</v>
      </c>
      <c r="F26" s="21" t="s">
        <v>497</v>
      </c>
      <c r="G26" s="23">
        <v>23452</v>
      </c>
      <c r="H26" s="21">
        <v>0.75</v>
      </c>
      <c r="J26" s="12">
        <v>100</v>
      </c>
      <c r="K26" s="12">
        <f>X20</f>
        <v>3347</v>
      </c>
      <c r="L26" s="18"/>
      <c r="M26" s="12"/>
      <c r="N26" s="140">
        <f t="shared" si="0"/>
        <v>0.10625396825396825</v>
      </c>
    </row>
    <row r="27" spans="1:30" ht="15.75" customHeight="1" thickBot="1" x14ac:dyDescent="0.25">
      <c r="A27" s="21">
        <v>22</v>
      </c>
      <c r="B27" s="37">
        <v>9.5142857142857147E-3</v>
      </c>
      <c r="C27" s="37">
        <v>6.6057142857142851E-3</v>
      </c>
      <c r="D27" s="22">
        <v>1.61E-2</v>
      </c>
      <c r="J27" s="12">
        <v>150</v>
      </c>
      <c r="K27" s="12">
        <f>X22</f>
        <v>3266</v>
      </c>
      <c r="L27" s="18"/>
      <c r="M27" s="12"/>
      <c r="N27" s="140">
        <f t="shared" si="0"/>
        <v>0.10368253968253968</v>
      </c>
    </row>
    <row r="28" spans="1:30" ht="15.75" customHeight="1" thickBot="1" x14ac:dyDescent="0.25">
      <c r="A28" s="21">
        <v>23</v>
      </c>
      <c r="B28" s="37">
        <v>6.222857142857142E-3</v>
      </c>
      <c r="C28" s="37">
        <v>3.8857142857142857E-3</v>
      </c>
      <c r="D28" s="22">
        <v>1.01E-2</v>
      </c>
      <c r="J28" s="12">
        <v>200</v>
      </c>
      <c r="K28" s="12">
        <f>X24</f>
        <v>3200</v>
      </c>
      <c r="L28" s="18"/>
      <c r="M28" s="12"/>
      <c r="N28" s="140">
        <f t="shared" si="0"/>
        <v>0.10158730158730159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52BA9F-542B-4AD7-84E3-B8D8CAA316A0}">
  <sheetPr>
    <pageSetUpPr fitToPage="1"/>
  </sheetPr>
  <dimension ref="A1:AD50"/>
  <sheetViews>
    <sheetView zoomScaleNormal="100" zoomScaleSheetLayoutView="100" workbookViewId="0">
      <selection activeCell="P34" sqref="P34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676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18900</v>
      </c>
      <c r="H2" s="7" t="s">
        <v>462</v>
      </c>
      <c r="W2" s="21">
        <v>1</v>
      </c>
      <c r="X2" s="21">
        <v>2379</v>
      </c>
      <c r="Y2" s="24">
        <v>44613</v>
      </c>
      <c r="Z2" s="21" t="s">
        <v>518</v>
      </c>
      <c r="AA2" s="21" t="s">
        <v>492</v>
      </c>
      <c r="AB2" s="21">
        <v>12.6</v>
      </c>
      <c r="AC2" s="21" t="s">
        <v>498</v>
      </c>
      <c r="AD2" s="21">
        <v>51</v>
      </c>
    </row>
    <row r="3" spans="1:30" ht="15.75" customHeight="1" thickBot="1" x14ac:dyDescent="0.25">
      <c r="W3" s="21">
        <v>2</v>
      </c>
      <c r="X3" s="21">
        <v>2371</v>
      </c>
      <c r="Y3" s="24">
        <v>44617</v>
      </c>
      <c r="Z3" s="21" t="s">
        <v>515</v>
      </c>
      <c r="AA3" s="21" t="s">
        <v>496</v>
      </c>
      <c r="AB3" s="21">
        <v>12.5</v>
      </c>
      <c r="AC3" s="21" t="s">
        <v>498</v>
      </c>
      <c r="AD3" s="21">
        <v>55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74" t="s">
        <v>470</v>
      </c>
      <c r="K4" s="175"/>
      <c r="L4" s="175"/>
      <c r="M4" s="175"/>
      <c r="N4" s="176"/>
      <c r="W4" s="21">
        <v>3</v>
      </c>
      <c r="X4" s="21">
        <v>2370</v>
      </c>
      <c r="Y4" s="24">
        <v>44613</v>
      </c>
      <c r="Z4" s="21" t="s">
        <v>515</v>
      </c>
      <c r="AA4" s="21" t="s">
        <v>492</v>
      </c>
      <c r="AB4" s="21">
        <v>12.5</v>
      </c>
      <c r="AC4" s="21" t="s">
        <v>498</v>
      </c>
      <c r="AD4" s="21">
        <v>55</v>
      </c>
    </row>
    <row r="5" spans="1:30" ht="15.75" customHeight="1" thickBot="1" x14ac:dyDescent="0.25">
      <c r="A5" s="21">
        <v>0</v>
      </c>
      <c r="B5" s="22">
        <v>1.9380952380952383E-3</v>
      </c>
      <c r="C5" s="22">
        <v>1.7619047619047621E-3</v>
      </c>
      <c r="D5" s="41">
        <v>3.5999999999999999E-3</v>
      </c>
      <c r="F5" s="21" t="s">
        <v>471</v>
      </c>
      <c r="G5" s="23">
        <v>23961</v>
      </c>
      <c r="H5" s="26"/>
      <c r="J5" s="164" t="s">
        <v>472</v>
      </c>
      <c r="K5" s="165"/>
      <c r="L5" s="165"/>
      <c r="M5" s="165"/>
      <c r="N5" s="166"/>
      <c r="W5" s="21">
        <v>4</v>
      </c>
      <c r="X5" s="21">
        <v>2369</v>
      </c>
      <c r="Y5" s="24">
        <v>44610</v>
      </c>
      <c r="Z5" s="21" t="s">
        <v>515</v>
      </c>
      <c r="AA5" s="21" t="s">
        <v>496</v>
      </c>
      <c r="AB5" s="21">
        <v>12.5</v>
      </c>
      <c r="AC5" s="21" t="s">
        <v>498</v>
      </c>
      <c r="AD5" s="21">
        <v>51</v>
      </c>
    </row>
    <row r="6" spans="1:30" ht="15.75" customHeight="1" thickBot="1" x14ac:dyDescent="0.25">
      <c r="A6" s="21">
        <v>1</v>
      </c>
      <c r="B6" s="22">
        <v>1.0999999999999998E-3</v>
      </c>
      <c r="C6" s="22">
        <v>1.1904761904761906E-3</v>
      </c>
      <c r="D6" s="22">
        <v>2.2000000000000001E-3</v>
      </c>
      <c r="F6" s="21" t="s">
        <v>473</v>
      </c>
      <c r="G6" s="23">
        <v>27764</v>
      </c>
      <c r="H6" s="26">
        <v>1.44</v>
      </c>
      <c r="J6" s="113" t="s">
        <v>474</v>
      </c>
      <c r="K6" s="114">
        <f>LARGE((K8,K9),1)</f>
        <v>0.67642227863222337</v>
      </c>
      <c r="L6" s="45"/>
      <c r="M6" s="45"/>
      <c r="N6" s="114" t="s">
        <v>499</v>
      </c>
      <c r="W6" s="21">
        <v>5</v>
      </c>
      <c r="X6" s="21">
        <v>2357</v>
      </c>
      <c r="Y6" s="24">
        <v>44603</v>
      </c>
      <c r="Z6" s="21" t="s">
        <v>520</v>
      </c>
      <c r="AA6" s="21" t="s">
        <v>496</v>
      </c>
      <c r="AB6" s="21">
        <v>12.5</v>
      </c>
      <c r="AC6" s="21" t="s">
        <v>499</v>
      </c>
      <c r="AD6" s="21">
        <v>54</v>
      </c>
    </row>
    <row r="7" spans="1:30" ht="15.75" customHeight="1" thickBot="1" x14ac:dyDescent="0.25">
      <c r="A7" s="21">
        <v>2</v>
      </c>
      <c r="B7" s="22">
        <v>8.9047619047619034E-4</v>
      </c>
      <c r="C7" s="22">
        <v>8.0952380952380946E-4</v>
      </c>
      <c r="D7" s="22">
        <v>1.6999999999999999E-3</v>
      </c>
      <c r="F7" s="21" t="s">
        <v>475</v>
      </c>
      <c r="G7" s="23">
        <v>27507</v>
      </c>
      <c r="H7" s="26">
        <v>1.42</v>
      </c>
      <c r="J7" s="12" t="s">
        <v>476</v>
      </c>
      <c r="K7" s="114">
        <f>LARGE((K10,K11),1)</f>
        <v>0.61687951138256525</v>
      </c>
      <c r="L7" s="45"/>
      <c r="M7" s="45"/>
      <c r="N7" s="114" t="s">
        <v>498</v>
      </c>
      <c r="W7" s="21">
        <v>6</v>
      </c>
      <c r="X7" s="21">
        <v>2347</v>
      </c>
      <c r="Y7" s="24">
        <v>44607</v>
      </c>
      <c r="Z7" s="21" t="s">
        <v>515</v>
      </c>
      <c r="AA7" s="21" t="s">
        <v>493</v>
      </c>
      <c r="AB7" s="21">
        <v>12.4</v>
      </c>
      <c r="AC7" s="21" t="s">
        <v>498</v>
      </c>
      <c r="AD7" s="21">
        <v>56</v>
      </c>
    </row>
    <row r="8" spans="1:30" ht="15.75" customHeight="1" thickBot="1" x14ac:dyDescent="0.3">
      <c r="A8" s="21">
        <v>3</v>
      </c>
      <c r="B8" s="22">
        <v>1.2047619047619047E-3</v>
      </c>
      <c r="C8" s="22">
        <v>8.0952380952380946E-4</v>
      </c>
      <c r="D8" s="22">
        <v>2E-3</v>
      </c>
      <c r="F8" s="21" t="s">
        <v>477</v>
      </c>
      <c r="G8" s="23">
        <v>25050</v>
      </c>
      <c r="H8" s="26">
        <v>1.3</v>
      </c>
      <c r="K8" s="16">
        <f>LARGE(B11:C11,1)/(B11+C11)</f>
        <v>0.67642227863222337</v>
      </c>
      <c r="W8" s="21">
        <v>7</v>
      </c>
      <c r="X8" s="21">
        <v>2346</v>
      </c>
      <c r="Y8" s="24">
        <v>44622</v>
      </c>
      <c r="Z8" s="21" t="s">
        <v>515</v>
      </c>
      <c r="AA8" s="21" t="s">
        <v>494</v>
      </c>
      <c r="AB8" s="21">
        <v>12.4</v>
      </c>
      <c r="AC8" s="21" t="s">
        <v>498</v>
      </c>
      <c r="AD8" s="21">
        <v>55</v>
      </c>
    </row>
    <row r="9" spans="1:30" ht="15.75" customHeight="1" thickBot="1" x14ac:dyDescent="0.3">
      <c r="A9" s="21">
        <v>4</v>
      </c>
      <c r="B9" s="22">
        <v>2.0428571428571427E-3</v>
      </c>
      <c r="C9" s="22">
        <v>2.1904761904761906E-3</v>
      </c>
      <c r="D9" s="22">
        <v>4.3E-3</v>
      </c>
      <c r="F9" s="21" t="s">
        <v>478</v>
      </c>
      <c r="G9" s="23">
        <v>19070</v>
      </c>
      <c r="H9" s="26">
        <v>0.99</v>
      </c>
      <c r="K9" s="16">
        <f>LARGE(B12:C12,1)/(B12+C12)</f>
        <v>0.63590573844216591</v>
      </c>
      <c r="W9" s="21">
        <v>8</v>
      </c>
      <c r="X9" s="21">
        <v>2344</v>
      </c>
      <c r="Y9" s="24">
        <v>44606</v>
      </c>
      <c r="Z9" s="21" t="s">
        <v>515</v>
      </c>
      <c r="AA9" s="21" t="s">
        <v>492</v>
      </c>
      <c r="AB9" s="21">
        <v>12.4</v>
      </c>
      <c r="AC9" s="21" t="s">
        <v>498</v>
      </c>
      <c r="AD9" s="21">
        <v>54</v>
      </c>
    </row>
    <row r="10" spans="1:30" ht="15.75" customHeight="1" thickBot="1" x14ac:dyDescent="0.3">
      <c r="A10" s="21">
        <v>5</v>
      </c>
      <c r="B10" s="22">
        <v>4.1904761904761906E-3</v>
      </c>
      <c r="C10" s="22">
        <v>7.6666666666666671E-3</v>
      </c>
      <c r="D10" s="22">
        <v>1.1900000000000001E-2</v>
      </c>
      <c r="F10" s="21" t="s">
        <v>479</v>
      </c>
      <c r="G10" s="23">
        <v>13842</v>
      </c>
      <c r="H10" s="26">
        <v>0.72</v>
      </c>
      <c r="K10" s="16">
        <f>LARGE(B20:C20,1)/(B20+C20)</f>
        <v>0.58815500563764767</v>
      </c>
      <c r="W10" s="21">
        <v>9</v>
      </c>
      <c r="X10" s="21">
        <v>2342</v>
      </c>
      <c r="Y10" s="24">
        <v>44602</v>
      </c>
      <c r="Z10" s="21" t="s">
        <v>515</v>
      </c>
      <c r="AA10" s="21" t="s">
        <v>495</v>
      </c>
      <c r="AB10" s="21">
        <v>12.4</v>
      </c>
      <c r="AC10" s="21" t="s">
        <v>498</v>
      </c>
      <c r="AD10" s="21">
        <v>56</v>
      </c>
    </row>
    <row r="11" spans="1:30" ht="15.75" customHeight="1" thickBot="1" x14ac:dyDescent="0.3">
      <c r="A11" s="21">
        <v>6</v>
      </c>
      <c r="B11" s="22">
        <v>1.0319047619047618E-2</v>
      </c>
      <c r="C11" s="22">
        <v>2.1571428571428571E-2</v>
      </c>
      <c r="D11" s="22">
        <v>3.2000000000000001E-2</v>
      </c>
      <c r="F11" s="21" t="s">
        <v>480</v>
      </c>
      <c r="G11" s="23">
        <v>23245</v>
      </c>
      <c r="H11" s="26"/>
      <c r="K11" s="16">
        <f>LARGE(B21:C21,1)/(B21+C21)</f>
        <v>0.61687951138256525</v>
      </c>
      <c r="W11" s="21">
        <v>10</v>
      </c>
      <c r="X11" s="21">
        <v>2330</v>
      </c>
      <c r="Y11" s="24">
        <v>44638</v>
      </c>
      <c r="Z11" s="21" t="s">
        <v>518</v>
      </c>
      <c r="AA11" s="21" t="s">
        <v>496</v>
      </c>
      <c r="AB11" s="21">
        <v>12.3</v>
      </c>
      <c r="AC11" s="21" t="s">
        <v>498</v>
      </c>
      <c r="AD11" s="21">
        <v>52</v>
      </c>
    </row>
    <row r="12" spans="1:30" ht="15.75" customHeight="1" thickBot="1" x14ac:dyDescent="0.25">
      <c r="A12" s="21">
        <v>7</v>
      </c>
      <c r="B12" s="22">
        <v>1.9276190476190475E-2</v>
      </c>
      <c r="C12" s="22">
        <v>3.3666666666666664E-2</v>
      </c>
      <c r="D12" s="22">
        <v>5.3199999999999997E-2</v>
      </c>
      <c r="F12" s="21" t="s">
        <v>481</v>
      </c>
      <c r="G12" s="23">
        <v>17992</v>
      </c>
      <c r="H12" s="26">
        <v>0.93</v>
      </c>
      <c r="W12" s="21">
        <v>20</v>
      </c>
      <c r="X12" s="21">
        <v>2310</v>
      </c>
      <c r="Y12" s="24">
        <v>44610</v>
      </c>
      <c r="Z12" s="21" t="s">
        <v>516</v>
      </c>
      <c r="AA12" s="21" t="s">
        <v>496</v>
      </c>
      <c r="AB12" s="21">
        <v>12.2</v>
      </c>
      <c r="AC12" s="21" t="s">
        <v>499</v>
      </c>
      <c r="AD12" s="21">
        <v>51</v>
      </c>
    </row>
    <row r="13" spans="1:30" ht="15.75" customHeight="1" thickBot="1" x14ac:dyDescent="0.25">
      <c r="A13" s="21">
        <v>8</v>
      </c>
      <c r="B13" s="22">
        <v>2.4671428571428573E-2</v>
      </c>
      <c r="C13" s="22">
        <v>3.6523809523809528E-2</v>
      </c>
      <c r="D13" s="22">
        <v>6.1199999999999997E-2</v>
      </c>
      <c r="F13" s="21" t="s">
        <v>482</v>
      </c>
      <c r="G13" s="23">
        <v>18169</v>
      </c>
      <c r="H13" s="26">
        <v>0.94</v>
      </c>
      <c r="W13" s="21">
        <v>25</v>
      </c>
      <c r="X13" s="21">
        <v>2302</v>
      </c>
      <c r="Y13" s="24">
        <v>44615</v>
      </c>
      <c r="Z13" s="21" t="s">
        <v>515</v>
      </c>
      <c r="AA13" s="21" t="s">
        <v>494</v>
      </c>
      <c r="AB13" s="21">
        <v>12.2</v>
      </c>
      <c r="AC13" s="21" t="s">
        <v>498</v>
      </c>
      <c r="AD13" s="21">
        <v>56</v>
      </c>
    </row>
    <row r="14" spans="1:30" ht="15.75" customHeight="1" thickBot="1" x14ac:dyDescent="0.25">
      <c r="A14" s="21">
        <v>9</v>
      </c>
      <c r="B14" s="22">
        <v>3.0276190476190477E-2</v>
      </c>
      <c r="C14" s="22">
        <v>3.5952380952380951E-2</v>
      </c>
      <c r="D14" s="22">
        <v>6.6299999999999998E-2</v>
      </c>
      <c r="F14" s="21" t="s">
        <v>483</v>
      </c>
      <c r="G14" s="23">
        <v>13014</v>
      </c>
      <c r="H14" s="26">
        <v>0.67</v>
      </c>
      <c r="W14" s="21">
        <v>30</v>
      </c>
      <c r="X14" s="21">
        <v>2292</v>
      </c>
      <c r="Y14" s="24">
        <v>44614</v>
      </c>
      <c r="Z14" s="21" t="s">
        <v>515</v>
      </c>
      <c r="AA14" s="21" t="s">
        <v>493</v>
      </c>
      <c r="AB14" s="21">
        <v>12.1</v>
      </c>
      <c r="AC14" s="21" t="s">
        <v>498</v>
      </c>
      <c r="AD14" s="21">
        <v>57</v>
      </c>
    </row>
    <row r="15" spans="1:30" ht="15.75" customHeight="1" thickBot="1" x14ac:dyDescent="0.25">
      <c r="A15" s="21">
        <v>10</v>
      </c>
      <c r="B15" s="22">
        <v>3.4257142857142861E-2</v>
      </c>
      <c r="C15" s="22">
        <v>3.6285714285714289E-2</v>
      </c>
      <c r="D15" s="22">
        <v>7.0599999999999996E-2</v>
      </c>
      <c r="F15" s="21" t="s">
        <v>484</v>
      </c>
      <c r="G15" s="23">
        <v>13704</v>
      </c>
      <c r="H15" s="26">
        <v>0.71</v>
      </c>
      <c r="W15" s="21">
        <v>35</v>
      </c>
      <c r="X15" s="21">
        <v>2273</v>
      </c>
      <c r="Y15" s="24">
        <v>44609</v>
      </c>
      <c r="Z15" s="21" t="s">
        <v>520</v>
      </c>
      <c r="AA15" s="21" t="s">
        <v>495</v>
      </c>
      <c r="AB15" s="21">
        <v>12</v>
      </c>
      <c r="AC15" s="21" t="s">
        <v>499</v>
      </c>
      <c r="AD15" s="21">
        <v>54</v>
      </c>
    </row>
    <row r="16" spans="1:30" ht="15.75" customHeight="1" thickBot="1" x14ac:dyDescent="0.25">
      <c r="A16" s="21">
        <v>11</v>
      </c>
      <c r="B16" s="22">
        <v>3.6561904761904761E-2</v>
      </c>
      <c r="C16" s="22">
        <v>3.7142857142857144E-2</v>
      </c>
      <c r="D16" s="22">
        <v>7.3800000000000004E-2</v>
      </c>
      <c r="F16" s="21" t="s">
        <v>485</v>
      </c>
      <c r="G16" s="23">
        <v>13039</v>
      </c>
      <c r="H16" s="26">
        <v>0.67</v>
      </c>
      <c r="W16" s="21">
        <v>40</v>
      </c>
      <c r="X16" s="21">
        <v>2262</v>
      </c>
      <c r="Y16" s="24">
        <v>44631</v>
      </c>
      <c r="Z16" s="21" t="s">
        <v>515</v>
      </c>
      <c r="AA16" s="21" t="s">
        <v>496</v>
      </c>
      <c r="AB16" s="21">
        <v>12</v>
      </c>
      <c r="AC16" s="21" t="s">
        <v>498</v>
      </c>
      <c r="AD16" s="21">
        <v>53</v>
      </c>
    </row>
    <row r="17" spans="1:30" ht="15.75" customHeight="1" thickBot="1" x14ac:dyDescent="0.25">
      <c r="A17" s="21">
        <v>12</v>
      </c>
      <c r="B17" s="22">
        <v>3.85E-2</v>
      </c>
      <c r="C17" s="22">
        <v>3.6476190476190475E-2</v>
      </c>
      <c r="D17" s="22">
        <v>7.5300000000000006E-2</v>
      </c>
      <c r="W17" s="21">
        <v>45</v>
      </c>
      <c r="X17" s="21">
        <v>2256</v>
      </c>
      <c r="Y17" s="24">
        <v>44606</v>
      </c>
      <c r="Z17" s="21" t="s">
        <v>514</v>
      </c>
      <c r="AA17" s="21" t="s">
        <v>492</v>
      </c>
      <c r="AB17" s="21">
        <v>11.9</v>
      </c>
      <c r="AC17" s="21" t="s">
        <v>498</v>
      </c>
      <c r="AD17" s="21">
        <v>56</v>
      </c>
    </row>
    <row r="18" spans="1:30" ht="15.75" customHeight="1" thickBot="1" x14ac:dyDescent="0.25">
      <c r="A18" s="21">
        <v>13</v>
      </c>
      <c r="B18" s="22">
        <v>4.0280952380952376E-2</v>
      </c>
      <c r="C18" s="22">
        <v>3.542857142857142E-2</v>
      </c>
      <c r="D18" s="22">
        <v>7.5999999999999998E-2</v>
      </c>
      <c r="W18" s="21">
        <v>50</v>
      </c>
      <c r="X18" s="21">
        <v>2247</v>
      </c>
      <c r="Y18" s="24">
        <v>44617</v>
      </c>
      <c r="Z18" s="21" t="s">
        <v>514</v>
      </c>
      <c r="AA18" s="21" t="s">
        <v>496</v>
      </c>
      <c r="AB18" s="21">
        <v>11.9</v>
      </c>
      <c r="AC18" s="21" t="s">
        <v>498</v>
      </c>
      <c r="AD18" s="21">
        <v>56</v>
      </c>
    </row>
    <row r="19" spans="1:30" ht="15.75" customHeight="1" thickBot="1" x14ac:dyDescent="0.25">
      <c r="A19" s="21">
        <v>14</v>
      </c>
      <c r="B19" s="22">
        <v>4.3842857142857142E-2</v>
      </c>
      <c r="C19" s="22">
        <v>3.4904761904761904E-2</v>
      </c>
      <c r="D19" s="22">
        <v>7.9000000000000001E-2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2214</v>
      </c>
      <c r="Y19" s="24">
        <v>44635</v>
      </c>
      <c r="Z19" s="21" t="s">
        <v>517</v>
      </c>
      <c r="AA19" s="21" t="s">
        <v>493</v>
      </c>
      <c r="AB19" s="21">
        <v>11.7</v>
      </c>
      <c r="AC19" s="21" t="s">
        <v>498</v>
      </c>
      <c r="AD19" s="21">
        <v>55</v>
      </c>
    </row>
    <row r="20" spans="1:30" ht="15.75" customHeight="1" thickBot="1" x14ac:dyDescent="0.25">
      <c r="A20" s="21">
        <v>15</v>
      </c>
      <c r="B20" s="22">
        <v>4.7195238095238096E-2</v>
      </c>
      <c r="C20" s="22">
        <v>3.3047619047619048E-2</v>
      </c>
      <c r="D20" s="22">
        <v>8.0399999999999999E-2</v>
      </c>
      <c r="F20" s="21" t="s">
        <v>488</v>
      </c>
      <c r="G20" s="23">
        <v>16002</v>
      </c>
      <c r="H20" s="21">
        <v>0.83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2192</v>
      </c>
      <c r="Y20" s="24">
        <v>44602</v>
      </c>
      <c r="Z20" s="21" t="s">
        <v>516</v>
      </c>
      <c r="AA20" s="21" t="s">
        <v>495</v>
      </c>
      <c r="AB20" s="21">
        <v>11.6</v>
      </c>
      <c r="AC20" s="21" t="s">
        <v>499</v>
      </c>
      <c r="AD20" s="21">
        <v>55</v>
      </c>
    </row>
    <row r="21" spans="1:30" ht="15.75" customHeight="1" thickBot="1" x14ac:dyDescent="0.25">
      <c r="A21" s="21">
        <v>16</v>
      </c>
      <c r="B21" s="22">
        <v>4.7614285714285713E-2</v>
      </c>
      <c r="C21" s="22">
        <v>2.9571428571428571E-2</v>
      </c>
      <c r="D21" s="22">
        <v>7.7200000000000005E-2</v>
      </c>
      <c r="F21" s="21" t="s">
        <v>492</v>
      </c>
      <c r="G21" s="23">
        <v>19778</v>
      </c>
      <c r="H21" s="21">
        <v>1.02</v>
      </c>
      <c r="J21" s="12">
        <v>5</v>
      </c>
      <c r="K21" s="12">
        <f>X6</f>
        <v>2357</v>
      </c>
      <c r="L21" s="18"/>
      <c r="M21" s="12"/>
      <c r="N21" s="140">
        <f>K21/$F$2</f>
        <v>0.12470899470899471</v>
      </c>
      <c r="W21" s="21">
        <v>125</v>
      </c>
      <c r="X21" s="21">
        <v>2170</v>
      </c>
      <c r="Y21" s="24">
        <v>44607</v>
      </c>
      <c r="Z21" s="21" t="s">
        <v>516</v>
      </c>
      <c r="AA21" s="21" t="s">
        <v>493</v>
      </c>
      <c r="AB21" s="21">
        <v>11.5</v>
      </c>
      <c r="AC21" s="21" t="s">
        <v>499</v>
      </c>
      <c r="AD21" s="21">
        <v>52</v>
      </c>
    </row>
    <row r="22" spans="1:30" ht="15.75" customHeight="1" thickBot="1" x14ac:dyDescent="0.25">
      <c r="A22" s="21">
        <v>17</v>
      </c>
      <c r="B22" s="22">
        <v>4.1695238095238098E-2</v>
      </c>
      <c r="C22" s="22">
        <v>2.5761904761904764E-2</v>
      </c>
      <c r="D22" s="22">
        <v>6.7599999999999993E-2</v>
      </c>
      <c r="F22" s="21" t="s">
        <v>493</v>
      </c>
      <c r="G22" s="23">
        <v>19983</v>
      </c>
      <c r="H22" s="21">
        <v>1.03</v>
      </c>
      <c r="J22" s="12">
        <v>10</v>
      </c>
      <c r="K22" s="12">
        <f>X11</f>
        <v>2330</v>
      </c>
      <c r="L22" s="18"/>
      <c r="M22" s="12"/>
      <c r="N22" s="140">
        <f t="shared" ref="N22:N28" si="0">K22/$F$2</f>
        <v>0.12328042328042328</v>
      </c>
      <c r="W22" s="21">
        <v>150</v>
      </c>
      <c r="X22" s="21">
        <v>2151</v>
      </c>
      <c r="Y22" s="24">
        <v>44618</v>
      </c>
      <c r="Z22" s="21" t="s">
        <v>518</v>
      </c>
      <c r="AA22" s="21" t="s">
        <v>497</v>
      </c>
      <c r="AB22" s="21">
        <v>11.4</v>
      </c>
      <c r="AC22" s="21" t="s">
        <v>499</v>
      </c>
      <c r="AD22" s="21">
        <v>53</v>
      </c>
    </row>
    <row r="23" spans="1:30" ht="15.75" customHeight="1" thickBot="1" x14ac:dyDescent="0.25">
      <c r="A23" s="21">
        <v>18</v>
      </c>
      <c r="B23" s="22">
        <v>3.1952380952380954E-2</v>
      </c>
      <c r="C23" s="22">
        <v>2.1047619047619048E-2</v>
      </c>
      <c r="D23" s="22">
        <v>5.3199999999999997E-2</v>
      </c>
      <c r="F23" s="21" t="s">
        <v>494</v>
      </c>
      <c r="G23" s="23">
        <v>20050</v>
      </c>
      <c r="H23" s="21">
        <v>1.04</v>
      </c>
      <c r="J23" s="12">
        <v>20</v>
      </c>
      <c r="K23" s="12">
        <f>X12</f>
        <v>2310</v>
      </c>
      <c r="L23" s="18"/>
      <c r="M23" s="12"/>
      <c r="N23" s="140">
        <f t="shared" si="0"/>
        <v>0.12222222222222222</v>
      </c>
      <c r="W23" s="21">
        <v>175</v>
      </c>
      <c r="X23" s="21">
        <v>2131</v>
      </c>
      <c r="Y23" s="24">
        <v>44606</v>
      </c>
      <c r="Z23" s="21" t="s">
        <v>513</v>
      </c>
      <c r="AA23" s="21" t="s">
        <v>492</v>
      </c>
      <c r="AB23" s="21">
        <v>11.3</v>
      </c>
      <c r="AC23" s="21" t="s">
        <v>498</v>
      </c>
      <c r="AD23" s="21">
        <v>54</v>
      </c>
    </row>
    <row r="24" spans="1:30" ht="15.75" customHeight="1" thickBot="1" x14ac:dyDescent="0.25">
      <c r="A24" s="21">
        <v>19</v>
      </c>
      <c r="B24" s="22">
        <v>2.2838095238095237E-2</v>
      </c>
      <c r="C24" s="22">
        <v>1.5809523809523812E-2</v>
      </c>
      <c r="D24" s="22">
        <v>3.8699999999999998E-2</v>
      </c>
      <c r="F24" s="21" t="s">
        <v>495</v>
      </c>
      <c r="G24" s="23">
        <v>19735</v>
      </c>
      <c r="H24" s="21">
        <v>1.02</v>
      </c>
      <c r="J24" s="12">
        <v>30</v>
      </c>
      <c r="K24" s="12">
        <f>X14</f>
        <v>2292</v>
      </c>
      <c r="L24" s="18"/>
      <c r="M24" s="12"/>
      <c r="N24" s="140">
        <f t="shared" si="0"/>
        <v>0.12126984126984126</v>
      </c>
      <c r="W24" s="21">
        <v>200</v>
      </c>
      <c r="X24" s="21">
        <v>2109</v>
      </c>
      <c r="Y24" s="24">
        <v>44617</v>
      </c>
      <c r="Z24" s="21" t="s">
        <v>520</v>
      </c>
      <c r="AA24" s="21" t="s">
        <v>496</v>
      </c>
      <c r="AB24" s="21">
        <v>11.2</v>
      </c>
      <c r="AC24" s="21" t="s">
        <v>499</v>
      </c>
      <c r="AD24" s="21">
        <v>52</v>
      </c>
    </row>
    <row r="25" spans="1:30" ht="15.75" customHeight="1" thickBot="1" x14ac:dyDescent="0.25">
      <c r="A25" s="21">
        <v>20</v>
      </c>
      <c r="B25" s="22">
        <v>1.6657142857142856E-2</v>
      </c>
      <c r="C25" s="22">
        <v>1.1428571428571429E-2</v>
      </c>
      <c r="D25" s="22">
        <v>2.7799999999999998E-2</v>
      </c>
      <c r="F25" s="21" t="s">
        <v>496</v>
      </c>
      <c r="G25" s="23">
        <v>20747</v>
      </c>
      <c r="H25" s="21">
        <v>1.07</v>
      </c>
      <c r="J25" s="12">
        <v>50</v>
      </c>
      <c r="K25" s="12">
        <f>X18</f>
        <v>2247</v>
      </c>
      <c r="L25" s="18"/>
      <c r="M25" s="12"/>
      <c r="N25" s="140">
        <f t="shared" si="0"/>
        <v>0.11888888888888889</v>
      </c>
    </row>
    <row r="26" spans="1:30" ht="15.75" customHeight="1" thickBot="1" x14ac:dyDescent="0.25">
      <c r="A26" s="21">
        <v>21</v>
      </c>
      <c r="B26" s="22">
        <v>1.230952380952381E-2</v>
      </c>
      <c r="C26" s="22">
        <v>8.4761904761904757E-3</v>
      </c>
      <c r="D26" s="22">
        <v>2.01E-2</v>
      </c>
      <c r="F26" s="21" t="s">
        <v>497</v>
      </c>
      <c r="G26" s="23">
        <v>18795</v>
      </c>
      <c r="H26" s="21">
        <v>0.97</v>
      </c>
      <c r="J26" s="12">
        <v>100</v>
      </c>
      <c r="K26" s="12">
        <f>X20</f>
        <v>2192</v>
      </c>
      <c r="L26" s="18"/>
      <c r="M26" s="12"/>
      <c r="N26" s="140">
        <f t="shared" si="0"/>
        <v>0.11597883597883597</v>
      </c>
    </row>
    <row r="27" spans="1:30" ht="15.75" customHeight="1" thickBot="1" x14ac:dyDescent="0.25">
      <c r="A27" s="21">
        <v>22</v>
      </c>
      <c r="B27" s="22">
        <v>9.1142857142857137E-3</v>
      </c>
      <c r="C27" s="22">
        <v>5.6666666666666671E-3</v>
      </c>
      <c r="D27" s="22">
        <v>1.43E-2</v>
      </c>
      <c r="J27" s="12">
        <v>150</v>
      </c>
      <c r="K27" s="12">
        <f>X22</f>
        <v>2151</v>
      </c>
      <c r="L27" s="18"/>
      <c r="M27" s="12"/>
      <c r="N27" s="140">
        <f t="shared" si="0"/>
        <v>0.1138095238095238</v>
      </c>
    </row>
    <row r="28" spans="1:30" ht="15.75" customHeight="1" thickBot="1" x14ac:dyDescent="0.25">
      <c r="A28" s="21">
        <v>23</v>
      </c>
      <c r="B28" s="22">
        <v>5.0285714285714283E-3</v>
      </c>
      <c r="C28" s="22">
        <v>3.0000000000000001E-3</v>
      </c>
      <c r="D28" s="22">
        <v>7.7000000000000002E-3</v>
      </c>
      <c r="J28" s="12">
        <v>200</v>
      </c>
      <c r="K28" s="12">
        <f>X24</f>
        <v>2109</v>
      </c>
      <c r="L28" s="18"/>
      <c r="M28" s="12"/>
      <c r="N28" s="140">
        <f t="shared" si="0"/>
        <v>0.11158730158730158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Sheet65"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602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28100</v>
      </c>
      <c r="H2" s="7" t="s">
        <v>462</v>
      </c>
      <c r="W2" s="21">
        <v>1</v>
      </c>
      <c r="X2" s="21">
        <v>2688</v>
      </c>
      <c r="Y2" s="24">
        <v>44589</v>
      </c>
      <c r="Z2" s="21" t="s">
        <v>514</v>
      </c>
      <c r="AA2" s="21" t="s">
        <v>496</v>
      </c>
      <c r="AB2" s="21">
        <v>9.6</v>
      </c>
      <c r="AC2" s="21" t="s">
        <v>464</v>
      </c>
      <c r="AD2" s="21">
        <v>54</v>
      </c>
    </row>
    <row r="3" spans="1:30" ht="15.75" customHeight="1" thickBot="1" x14ac:dyDescent="0.25">
      <c r="W3" s="21">
        <v>2</v>
      </c>
      <c r="X3" s="21">
        <v>2675</v>
      </c>
      <c r="Y3" s="24">
        <v>44614</v>
      </c>
      <c r="Z3" s="21" t="s">
        <v>514</v>
      </c>
      <c r="AA3" s="21" t="s">
        <v>493</v>
      </c>
      <c r="AB3" s="21">
        <v>9.5</v>
      </c>
      <c r="AC3" s="21" t="s">
        <v>464</v>
      </c>
      <c r="AD3" s="21">
        <v>55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2660</v>
      </c>
      <c r="Y4" s="24">
        <v>44601</v>
      </c>
      <c r="Z4" s="21" t="s">
        <v>514</v>
      </c>
      <c r="AA4" s="21" t="s">
        <v>494</v>
      </c>
      <c r="AB4" s="21">
        <v>9.5</v>
      </c>
      <c r="AC4" s="21" t="s">
        <v>464</v>
      </c>
      <c r="AD4" s="21">
        <v>53</v>
      </c>
    </row>
    <row r="5" spans="1:30" ht="15.75" customHeight="1" thickBot="1" x14ac:dyDescent="0.25">
      <c r="A5" s="21">
        <v>0</v>
      </c>
      <c r="B5" s="22">
        <v>6.9231316725978653E-3</v>
      </c>
      <c r="C5" s="22">
        <v>3.5359430604982207E-3</v>
      </c>
      <c r="D5" s="41">
        <v>1.04E-2</v>
      </c>
      <c r="F5" s="21" t="s">
        <v>471</v>
      </c>
      <c r="G5" s="23">
        <v>30394</v>
      </c>
      <c r="H5" s="21">
        <v>1.07</v>
      </c>
      <c r="J5" s="164" t="s">
        <v>472</v>
      </c>
      <c r="K5" s="165"/>
      <c r="L5" s="165"/>
      <c r="M5" s="165"/>
      <c r="N5" s="166"/>
      <c r="W5" s="21">
        <v>4</v>
      </c>
      <c r="X5" s="21">
        <v>2659</v>
      </c>
      <c r="Y5" s="24">
        <v>44642</v>
      </c>
      <c r="Z5" s="21" t="s">
        <v>514</v>
      </c>
      <c r="AA5" s="21" t="s">
        <v>493</v>
      </c>
      <c r="AB5" s="21">
        <v>9.5</v>
      </c>
      <c r="AC5" s="21" t="s">
        <v>464</v>
      </c>
      <c r="AD5" s="21">
        <v>58</v>
      </c>
    </row>
    <row r="6" spans="1:30" ht="15.75" customHeight="1" thickBot="1" x14ac:dyDescent="0.25">
      <c r="A6" s="21">
        <v>1</v>
      </c>
      <c r="B6" s="22">
        <v>3.4615658362989327E-3</v>
      </c>
      <c r="C6" s="22">
        <v>2.2035587188612101E-3</v>
      </c>
      <c r="D6" s="22">
        <v>5.7000000000000002E-3</v>
      </c>
      <c r="F6" s="21" t="s">
        <v>473</v>
      </c>
      <c r="G6" s="23">
        <v>32642</v>
      </c>
      <c r="H6" s="21">
        <v>1.1499999999999999</v>
      </c>
      <c r="J6" s="113" t="s">
        <v>474</v>
      </c>
      <c r="K6" s="114">
        <f>LARGE((K8,K9),1)</f>
        <v>0.75398370602801357</v>
      </c>
      <c r="L6" s="45"/>
      <c r="M6" s="45"/>
      <c r="N6" s="114" t="s">
        <v>465</v>
      </c>
      <c r="W6" s="21">
        <v>5</v>
      </c>
      <c r="X6" s="21">
        <v>2649</v>
      </c>
      <c r="Y6" s="24">
        <v>44582</v>
      </c>
      <c r="Z6" s="21" t="s">
        <v>514</v>
      </c>
      <c r="AA6" s="21" t="s">
        <v>496</v>
      </c>
      <c r="AB6" s="21">
        <v>9.4</v>
      </c>
      <c r="AC6" s="21" t="s">
        <v>464</v>
      </c>
      <c r="AD6" s="21">
        <v>53</v>
      </c>
    </row>
    <row r="7" spans="1:30" ht="15.75" customHeight="1" thickBot="1" x14ac:dyDescent="0.25">
      <c r="A7" s="21">
        <v>2</v>
      </c>
      <c r="B7" s="22">
        <v>2.193950177935943E-3</v>
      </c>
      <c r="C7" s="22">
        <v>1.5886120996441281E-3</v>
      </c>
      <c r="D7" s="22">
        <v>3.8E-3</v>
      </c>
      <c r="F7" s="21" t="s">
        <v>475</v>
      </c>
      <c r="G7" s="23">
        <v>33138</v>
      </c>
      <c r="H7" s="21">
        <v>1.17</v>
      </c>
      <c r="J7" s="12" t="s">
        <v>476</v>
      </c>
      <c r="K7" s="114">
        <f>LARGE((K10,K11),1)</f>
        <v>0.56886831669757176</v>
      </c>
      <c r="L7" s="45"/>
      <c r="M7" s="45"/>
      <c r="N7" s="114" t="s">
        <v>464</v>
      </c>
      <c r="W7" s="21">
        <v>6</v>
      </c>
      <c r="X7" s="21">
        <v>2647</v>
      </c>
      <c r="Y7" s="24">
        <v>44580</v>
      </c>
      <c r="Z7" s="21" t="s">
        <v>514</v>
      </c>
      <c r="AA7" s="21" t="s">
        <v>494</v>
      </c>
      <c r="AB7" s="21">
        <v>9.4</v>
      </c>
      <c r="AC7" s="21" t="s">
        <v>464</v>
      </c>
      <c r="AD7" s="21">
        <v>54</v>
      </c>
    </row>
    <row r="8" spans="1:30" ht="15.75" customHeight="1" thickBot="1" x14ac:dyDescent="0.3">
      <c r="A8" s="21">
        <v>3</v>
      </c>
      <c r="B8" s="22">
        <v>1.7551601423487545E-3</v>
      </c>
      <c r="C8" s="22">
        <v>1.3323843416370106E-3</v>
      </c>
      <c r="D8" s="22">
        <v>3.0999999999999999E-3</v>
      </c>
      <c r="F8" s="21" t="s">
        <v>477</v>
      </c>
      <c r="G8" s="23">
        <v>31593</v>
      </c>
      <c r="H8" s="21">
        <v>1.1200000000000001</v>
      </c>
      <c r="K8" s="16">
        <f>LARGE(B11:C11,1)/(B11+C11)</f>
        <v>0.75398370602801357</v>
      </c>
      <c r="W8" s="21">
        <v>7</v>
      </c>
      <c r="X8" s="21">
        <v>2641</v>
      </c>
      <c r="Y8" s="24">
        <v>44642</v>
      </c>
      <c r="Z8" s="21" t="s">
        <v>515</v>
      </c>
      <c r="AA8" s="21" t="s">
        <v>493</v>
      </c>
      <c r="AB8" s="21">
        <v>9.4</v>
      </c>
      <c r="AC8" s="21" t="s">
        <v>464</v>
      </c>
      <c r="AD8" s="21">
        <v>54</v>
      </c>
    </row>
    <row r="9" spans="1:30" ht="15.75" customHeight="1" thickBot="1" x14ac:dyDescent="0.3">
      <c r="A9" s="21">
        <v>4</v>
      </c>
      <c r="B9" s="22">
        <v>1.2676156583629893E-3</v>
      </c>
      <c r="C9" s="22">
        <v>1.8960854092526691E-3</v>
      </c>
      <c r="D9" s="22">
        <v>3.0999999999999999E-3</v>
      </c>
      <c r="F9" s="21" t="s">
        <v>478</v>
      </c>
      <c r="G9" s="23">
        <v>28717</v>
      </c>
      <c r="H9" s="21">
        <v>1.02</v>
      </c>
      <c r="K9" s="16">
        <f>LARGE(B12:C12,1)/(B12+C12)</f>
        <v>0.71543254926177513</v>
      </c>
      <c r="W9" s="21">
        <v>8</v>
      </c>
      <c r="X9" s="21">
        <v>2636</v>
      </c>
      <c r="Y9" s="24">
        <v>44606</v>
      </c>
      <c r="Z9" s="21" t="s">
        <v>514</v>
      </c>
      <c r="AA9" s="21" t="s">
        <v>492</v>
      </c>
      <c r="AB9" s="21">
        <v>9.4</v>
      </c>
      <c r="AC9" s="21" t="s">
        <v>464</v>
      </c>
      <c r="AD9" s="21">
        <v>51</v>
      </c>
    </row>
    <row r="10" spans="1:30" ht="15.75" customHeight="1" thickBot="1" x14ac:dyDescent="0.3">
      <c r="A10" s="21">
        <v>5</v>
      </c>
      <c r="B10" s="22">
        <v>2.0476868327402135E-3</v>
      </c>
      <c r="C10" s="22">
        <v>5.0220640569395023E-3</v>
      </c>
      <c r="D10" s="22">
        <v>7.1000000000000004E-3</v>
      </c>
      <c r="F10" s="21" t="s">
        <v>479</v>
      </c>
      <c r="G10" s="23">
        <v>27391</v>
      </c>
      <c r="H10" s="21">
        <v>0.97</v>
      </c>
      <c r="K10" s="16">
        <f>LARGE(B20:C20,1)/(B20+C20)</f>
        <v>0.54455699448647266</v>
      </c>
      <c r="W10" s="21">
        <v>9</v>
      </c>
      <c r="X10" s="21">
        <v>2627</v>
      </c>
      <c r="Y10" s="24">
        <v>44602</v>
      </c>
      <c r="Z10" s="21" t="s">
        <v>514</v>
      </c>
      <c r="AA10" s="21" t="s">
        <v>495</v>
      </c>
      <c r="AB10" s="21">
        <v>9.3000000000000007</v>
      </c>
      <c r="AC10" s="21" t="s">
        <v>464</v>
      </c>
      <c r="AD10" s="21">
        <v>55</v>
      </c>
    </row>
    <row r="11" spans="1:30" ht="15.75" customHeight="1" thickBot="1" x14ac:dyDescent="0.3">
      <c r="A11" s="21">
        <v>6</v>
      </c>
      <c r="B11" s="22">
        <v>4.6316725978647688E-3</v>
      </c>
      <c r="C11" s="22">
        <v>1.4195017793594306E-2</v>
      </c>
      <c r="D11" s="22">
        <v>1.89E-2</v>
      </c>
      <c r="F11" s="21" t="s">
        <v>480</v>
      </c>
      <c r="G11" s="23">
        <v>27781</v>
      </c>
      <c r="H11" s="21">
        <v>0.98</v>
      </c>
      <c r="K11" s="16">
        <f>LARGE(B21:C21,1)/(B21+C21)</f>
        <v>0.56886831669757176</v>
      </c>
      <c r="W11" s="21">
        <v>10</v>
      </c>
      <c r="X11" s="21">
        <v>2615</v>
      </c>
      <c r="Y11" s="24">
        <v>44613</v>
      </c>
      <c r="Z11" s="21" t="s">
        <v>518</v>
      </c>
      <c r="AA11" s="21" t="s">
        <v>492</v>
      </c>
      <c r="AB11" s="21">
        <v>9.3000000000000007</v>
      </c>
      <c r="AC11" s="21" t="s">
        <v>465</v>
      </c>
      <c r="AD11" s="21">
        <v>51</v>
      </c>
    </row>
    <row r="12" spans="1:30" ht="15.75" customHeight="1" thickBot="1" x14ac:dyDescent="0.25">
      <c r="A12" s="21">
        <v>7</v>
      </c>
      <c r="B12" s="22">
        <v>1.0823487544483985E-2</v>
      </c>
      <c r="C12" s="22">
        <v>2.721138790035587E-2</v>
      </c>
      <c r="D12" s="22">
        <v>3.8100000000000002E-2</v>
      </c>
      <c r="F12" s="21" t="s">
        <v>481</v>
      </c>
      <c r="G12" s="23">
        <v>26520</v>
      </c>
      <c r="H12" s="21">
        <v>0.94</v>
      </c>
      <c r="W12" s="21">
        <v>20</v>
      </c>
      <c r="X12" s="21">
        <v>2587</v>
      </c>
      <c r="Y12" s="24">
        <v>44645</v>
      </c>
      <c r="Z12" s="21" t="s">
        <v>515</v>
      </c>
      <c r="AA12" s="21" t="s">
        <v>496</v>
      </c>
      <c r="AB12" s="21">
        <v>9.1999999999999993</v>
      </c>
      <c r="AC12" s="21" t="s">
        <v>464</v>
      </c>
      <c r="AD12" s="21">
        <v>54</v>
      </c>
    </row>
    <row r="13" spans="1:30" ht="15.75" customHeight="1" thickBot="1" x14ac:dyDescent="0.25">
      <c r="A13" s="21">
        <v>8</v>
      </c>
      <c r="B13" s="22">
        <v>1.7064056939501783E-2</v>
      </c>
      <c r="C13" s="22">
        <v>3.6128113879003554E-2</v>
      </c>
      <c r="D13" s="22">
        <v>5.3199999999999997E-2</v>
      </c>
      <c r="F13" s="21" t="s">
        <v>482</v>
      </c>
      <c r="G13" s="23">
        <v>25478</v>
      </c>
      <c r="H13" s="21">
        <v>0.9</v>
      </c>
      <c r="W13" s="21">
        <v>25</v>
      </c>
      <c r="X13" s="21">
        <v>2580</v>
      </c>
      <c r="Y13" s="24">
        <v>44621</v>
      </c>
      <c r="Z13" s="21" t="s">
        <v>515</v>
      </c>
      <c r="AA13" s="21" t="s">
        <v>493</v>
      </c>
      <c r="AB13" s="21">
        <v>9.1999999999999993</v>
      </c>
      <c r="AC13" s="21" t="s">
        <v>464</v>
      </c>
      <c r="AD13" s="21">
        <v>53</v>
      </c>
    </row>
    <row r="14" spans="1:30" ht="15.75" customHeight="1" thickBot="1" x14ac:dyDescent="0.25">
      <c r="A14" s="21">
        <v>9</v>
      </c>
      <c r="B14" s="22">
        <v>2.0379359430604982E-2</v>
      </c>
      <c r="C14" s="22">
        <v>3.9612811387900355E-2</v>
      </c>
      <c r="D14" s="22">
        <v>0.06</v>
      </c>
      <c r="F14" s="21" t="s">
        <v>483</v>
      </c>
      <c r="G14" s="23">
        <v>23886</v>
      </c>
      <c r="H14" s="21">
        <v>0.84</v>
      </c>
      <c r="W14" s="21">
        <v>30</v>
      </c>
      <c r="X14" s="21">
        <v>2575</v>
      </c>
      <c r="Y14" s="24">
        <v>44644</v>
      </c>
      <c r="Z14" s="21" t="s">
        <v>514</v>
      </c>
      <c r="AA14" s="21" t="s">
        <v>495</v>
      </c>
      <c r="AB14" s="21">
        <v>9.1999999999999993</v>
      </c>
      <c r="AC14" s="21" t="s">
        <v>464</v>
      </c>
      <c r="AD14" s="21">
        <v>55</v>
      </c>
    </row>
    <row r="15" spans="1:30" ht="15.75" customHeight="1" thickBot="1" x14ac:dyDescent="0.25">
      <c r="A15" s="21">
        <v>10</v>
      </c>
      <c r="B15" s="22">
        <v>2.486476868327402E-2</v>
      </c>
      <c r="C15" s="22">
        <v>3.8741637010676157E-2</v>
      </c>
      <c r="D15" s="22">
        <v>6.3600000000000004E-2</v>
      </c>
      <c r="F15" s="21" t="s">
        <v>484</v>
      </c>
      <c r="G15" s="23">
        <v>23736</v>
      </c>
      <c r="H15" s="21">
        <v>0.84</v>
      </c>
      <c r="W15" s="21">
        <v>35</v>
      </c>
      <c r="X15" s="21">
        <v>2563</v>
      </c>
      <c r="Y15" s="24">
        <v>44581</v>
      </c>
      <c r="Z15" s="21" t="s">
        <v>514</v>
      </c>
      <c r="AA15" s="21" t="s">
        <v>495</v>
      </c>
      <c r="AB15" s="21">
        <v>9.1</v>
      </c>
      <c r="AC15" s="21" t="s">
        <v>464</v>
      </c>
      <c r="AD15" s="21">
        <v>56</v>
      </c>
    </row>
    <row r="16" spans="1:30" ht="15.75" customHeight="1" thickBot="1" x14ac:dyDescent="0.25">
      <c r="A16" s="21">
        <v>11</v>
      </c>
      <c r="B16" s="22">
        <v>2.920391459074733E-2</v>
      </c>
      <c r="C16" s="22">
        <v>3.8741637010676157E-2</v>
      </c>
      <c r="D16" s="22">
        <v>6.8000000000000005E-2</v>
      </c>
      <c r="F16" s="21" t="s">
        <v>485</v>
      </c>
      <c r="G16" s="23">
        <v>23968</v>
      </c>
      <c r="H16" s="21">
        <v>0.85</v>
      </c>
      <c r="W16" s="21">
        <v>40</v>
      </c>
      <c r="X16" s="21">
        <v>2558</v>
      </c>
      <c r="Y16" s="24">
        <v>44575</v>
      </c>
      <c r="Z16" s="21" t="s">
        <v>514</v>
      </c>
      <c r="AA16" s="21" t="s">
        <v>496</v>
      </c>
      <c r="AB16" s="21">
        <v>9.1</v>
      </c>
      <c r="AC16" s="21" t="s">
        <v>464</v>
      </c>
      <c r="AD16" s="21">
        <v>55</v>
      </c>
    </row>
    <row r="17" spans="1:30" ht="15.75" customHeight="1" thickBot="1" x14ac:dyDescent="0.25">
      <c r="A17" s="21">
        <v>12</v>
      </c>
      <c r="B17" s="22">
        <v>3.2226690391459076E-2</v>
      </c>
      <c r="C17" s="22">
        <v>3.8536654804270466E-2</v>
      </c>
      <c r="D17" s="22">
        <v>7.0800000000000002E-2</v>
      </c>
      <c r="W17" s="21">
        <v>45</v>
      </c>
      <c r="X17" s="21">
        <v>2551</v>
      </c>
      <c r="Y17" s="24">
        <v>44567</v>
      </c>
      <c r="Z17" s="21" t="s">
        <v>514</v>
      </c>
      <c r="AA17" s="21" t="s">
        <v>495</v>
      </c>
      <c r="AB17" s="21">
        <v>9.1</v>
      </c>
      <c r="AC17" s="21" t="s">
        <v>464</v>
      </c>
      <c r="AD17" s="21">
        <v>55</v>
      </c>
    </row>
    <row r="18" spans="1:30" ht="15.75" customHeight="1" thickBot="1" x14ac:dyDescent="0.25">
      <c r="A18" s="21">
        <v>13</v>
      </c>
      <c r="B18" s="22">
        <v>3.46644128113879E-2</v>
      </c>
      <c r="C18" s="22">
        <v>3.7050533807829189E-2</v>
      </c>
      <c r="D18" s="22">
        <v>7.17E-2</v>
      </c>
      <c r="W18" s="21">
        <v>50</v>
      </c>
      <c r="X18" s="21">
        <v>2547</v>
      </c>
      <c r="Y18" s="24">
        <v>44601</v>
      </c>
      <c r="Z18" s="21" t="s">
        <v>513</v>
      </c>
      <c r="AA18" s="21" t="s">
        <v>494</v>
      </c>
      <c r="AB18" s="21">
        <v>9.1</v>
      </c>
      <c r="AC18" s="21" t="s">
        <v>464</v>
      </c>
      <c r="AD18" s="21">
        <v>55</v>
      </c>
    </row>
    <row r="19" spans="1:30" ht="15.75" customHeight="1" thickBot="1" x14ac:dyDescent="0.25">
      <c r="A19" s="21">
        <v>14</v>
      </c>
      <c r="B19" s="22">
        <v>3.6955871886120997E-2</v>
      </c>
      <c r="C19" s="22">
        <v>3.5359430604982214E-2</v>
      </c>
      <c r="D19" s="22">
        <v>7.2300000000000003E-2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2519</v>
      </c>
      <c r="Y19" s="24">
        <v>44589</v>
      </c>
      <c r="Z19" s="21" t="s">
        <v>518</v>
      </c>
      <c r="AA19" s="21" t="s">
        <v>496</v>
      </c>
      <c r="AB19" s="21">
        <v>9</v>
      </c>
      <c r="AC19" s="21" t="s">
        <v>465</v>
      </c>
      <c r="AD19" s="21">
        <v>53</v>
      </c>
    </row>
    <row r="20" spans="1:30" ht="15.75" customHeight="1" thickBot="1" x14ac:dyDescent="0.25">
      <c r="A20" s="21">
        <v>15</v>
      </c>
      <c r="B20" s="22">
        <v>4.0807473309608544E-2</v>
      </c>
      <c r="C20" s="22">
        <v>3.4129537366548043E-2</v>
      </c>
      <c r="D20" s="22">
        <v>7.4899999999999994E-2</v>
      </c>
      <c r="F20" s="21" t="s">
        <v>488</v>
      </c>
      <c r="G20" s="23">
        <v>23086</v>
      </c>
      <c r="H20" s="21">
        <v>0.82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2493</v>
      </c>
      <c r="Y20" s="24">
        <v>44608</v>
      </c>
      <c r="Z20" s="21" t="s">
        <v>516</v>
      </c>
      <c r="AA20" s="21" t="s">
        <v>494</v>
      </c>
      <c r="AB20" s="21">
        <v>8.9</v>
      </c>
      <c r="AC20" s="21" t="s">
        <v>465</v>
      </c>
      <c r="AD20" s="21">
        <v>58</v>
      </c>
    </row>
    <row r="21" spans="1:30" ht="15.75" customHeight="1" thickBot="1" x14ac:dyDescent="0.25">
      <c r="A21" s="21">
        <v>16</v>
      </c>
      <c r="B21" s="22">
        <v>4.3342704626334522E-2</v>
      </c>
      <c r="C21" s="22">
        <v>3.2848398576512457E-2</v>
      </c>
      <c r="D21" s="22">
        <v>7.6200000000000004E-2</v>
      </c>
      <c r="F21" s="21" t="s">
        <v>492</v>
      </c>
      <c r="G21" s="23">
        <v>28536</v>
      </c>
      <c r="H21" s="21">
        <v>1.01</v>
      </c>
      <c r="J21" s="12">
        <v>5</v>
      </c>
      <c r="K21" s="12">
        <f>X6</f>
        <v>2649</v>
      </c>
      <c r="L21" s="18"/>
      <c r="M21" s="12"/>
      <c r="N21" s="140">
        <f>K21/$F$2</f>
        <v>9.4270462633451957E-2</v>
      </c>
      <c r="W21" s="21">
        <v>125</v>
      </c>
      <c r="X21" s="21">
        <v>2473</v>
      </c>
      <c r="Y21" s="24">
        <v>44622</v>
      </c>
      <c r="Z21" s="21" t="s">
        <v>515</v>
      </c>
      <c r="AA21" s="21" t="s">
        <v>494</v>
      </c>
      <c r="AB21" s="21">
        <v>8.8000000000000007</v>
      </c>
      <c r="AC21" s="21" t="s">
        <v>464</v>
      </c>
      <c r="AD21" s="21">
        <v>53</v>
      </c>
    </row>
    <row r="22" spans="1:30" ht="15.75" customHeight="1" thickBot="1" x14ac:dyDescent="0.25">
      <c r="A22" s="21">
        <v>17</v>
      </c>
      <c r="B22" s="22">
        <v>4.270889679715302E-2</v>
      </c>
      <c r="C22" s="22">
        <v>2.9927402135231318E-2</v>
      </c>
      <c r="D22" s="22">
        <v>7.2700000000000001E-2</v>
      </c>
      <c r="F22" s="21" t="s">
        <v>493</v>
      </c>
      <c r="G22" s="23">
        <v>29274</v>
      </c>
      <c r="H22" s="21">
        <v>1.04</v>
      </c>
      <c r="J22" s="12">
        <v>10</v>
      </c>
      <c r="K22" s="12">
        <f>X11</f>
        <v>2615</v>
      </c>
      <c r="L22" s="18"/>
      <c r="M22" s="12"/>
      <c r="N22" s="140">
        <f t="shared" ref="N22:N28" si="0">K22/$F$2</f>
        <v>9.3060498220640567E-2</v>
      </c>
      <c r="W22" s="21">
        <v>150</v>
      </c>
      <c r="X22" s="21">
        <v>2457</v>
      </c>
      <c r="Y22" s="24">
        <v>44614</v>
      </c>
      <c r="Z22" s="21" t="s">
        <v>519</v>
      </c>
      <c r="AA22" s="21" t="s">
        <v>493</v>
      </c>
      <c r="AB22" s="21">
        <v>8.6999999999999993</v>
      </c>
      <c r="AC22" s="21" t="s">
        <v>465</v>
      </c>
      <c r="AD22" s="21">
        <v>65</v>
      </c>
    </row>
    <row r="23" spans="1:30" ht="15.75" customHeight="1" thickBot="1" x14ac:dyDescent="0.25">
      <c r="A23" s="21">
        <v>18</v>
      </c>
      <c r="B23" s="22">
        <v>3.646832740213523E-2</v>
      </c>
      <c r="C23" s="22">
        <v>2.7057651245551602E-2</v>
      </c>
      <c r="D23" s="22">
        <v>6.3500000000000001E-2</v>
      </c>
      <c r="F23" s="21" t="s">
        <v>494</v>
      </c>
      <c r="G23" s="23">
        <v>29897</v>
      </c>
      <c r="H23" s="21">
        <v>1.06</v>
      </c>
      <c r="J23" s="12">
        <v>20</v>
      </c>
      <c r="K23" s="12">
        <f>X12</f>
        <v>2587</v>
      </c>
      <c r="L23" s="18"/>
      <c r="M23" s="12"/>
      <c r="N23" s="140">
        <f t="shared" si="0"/>
        <v>9.2064056939501773E-2</v>
      </c>
      <c r="W23" s="21">
        <v>175</v>
      </c>
      <c r="X23" s="21">
        <v>2447</v>
      </c>
      <c r="Y23" s="24">
        <v>44606</v>
      </c>
      <c r="Z23" s="21" t="s">
        <v>518</v>
      </c>
      <c r="AA23" s="21" t="s">
        <v>492</v>
      </c>
      <c r="AB23" s="21">
        <v>8.6999999999999993</v>
      </c>
      <c r="AC23" s="21" t="s">
        <v>465</v>
      </c>
      <c r="AD23" s="21">
        <v>54</v>
      </c>
    </row>
    <row r="24" spans="1:30" ht="15.75" customHeight="1" thickBot="1" x14ac:dyDescent="0.25">
      <c r="A24" s="21">
        <v>19</v>
      </c>
      <c r="B24" s="22">
        <v>2.8131316725978649E-2</v>
      </c>
      <c r="C24" s="22">
        <v>2.1779359430604984E-2</v>
      </c>
      <c r="D24" s="22">
        <v>4.99E-2</v>
      </c>
      <c r="F24" s="21" t="s">
        <v>495</v>
      </c>
      <c r="G24" s="23">
        <v>29420</v>
      </c>
      <c r="H24" s="21">
        <v>1.04</v>
      </c>
      <c r="J24" s="12">
        <v>30</v>
      </c>
      <c r="K24" s="12">
        <f>X14</f>
        <v>2575</v>
      </c>
      <c r="L24" s="18"/>
      <c r="M24" s="12"/>
      <c r="N24" s="140">
        <f t="shared" si="0"/>
        <v>9.163701067615658E-2</v>
      </c>
      <c r="W24" s="21">
        <v>200</v>
      </c>
      <c r="X24" s="21">
        <v>2434</v>
      </c>
      <c r="Y24" s="24">
        <v>44650</v>
      </c>
      <c r="Z24" s="21" t="s">
        <v>514</v>
      </c>
      <c r="AA24" s="21" t="s">
        <v>494</v>
      </c>
      <c r="AB24" s="21">
        <v>8.6999999999999993</v>
      </c>
      <c r="AC24" s="21" t="s">
        <v>464</v>
      </c>
      <c r="AD24" s="21">
        <v>55</v>
      </c>
    </row>
    <row r="25" spans="1:30" ht="15.75" customHeight="1" thickBot="1" x14ac:dyDescent="0.25">
      <c r="A25" s="21">
        <v>20</v>
      </c>
      <c r="B25" s="22">
        <v>2.1744483985765124E-2</v>
      </c>
      <c r="C25" s="22">
        <v>1.6552313167259788E-2</v>
      </c>
      <c r="D25" s="22">
        <v>3.8300000000000001E-2</v>
      </c>
      <c r="F25" s="21" t="s">
        <v>496</v>
      </c>
      <c r="G25" s="23">
        <v>30449</v>
      </c>
      <c r="H25" s="21">
        <v>1.08</v>
      </c>
      <c r="J25" s="12">
        <v>50</v>
      </c>
      <c r="K25" s="12">
        <f>X18</f>
        <v>2547</v>
      </c>
      <c r="L25" s="18"/>
      <c r="M25" s="12"/>
      <c r="N25" s="140">
        <f t="shared" si="0"/>
        <v>9.06405693950178E-2</v>
      </c>
    </row>
    <row r="26" spans="1:30" ht="15.75" customHeight="1" thickBot="1" x14ac:dyDescent="0.25">
      <c r="A26" s="21">
        <v>21</v>
      </c>
      <c r="B26" s="22">
        <v>1.8477935943060499E-2</v>
      </c>
      <c r="C26" s="22">
        <v>1.2708896797153025E-2</v>
      </c>
      <c r="D26" s="22">
        <v>3.1199999999999999E-2</v>
      </c>
      <c r="F26" s="21" t="s">
        <v>497</v>
      </c>
      <c r="G26" s="23">
        <v>27136</v>
      </c>
      <c r="H26" s="21">
        <v>0.96</v>
      </c>
      <c r="J26" s="12">
        <v>100</v>
      </c>
      <c r="K26" s="12">
        <f>X20</f>
        <v>2493</v>
      </c>
      <c r="L26" s="18"/>
      <c r="M26" s="12"/>
      <c r="N26" s="140">
        <f t="shared" si="0"/>
        <v>8.8718861209964417E-2</v>
      </c>
    </row>
    <row r="27" spans="1:30" ht="15.75" customHeight="1" thickBot="1" x14ac:dyDescent="0.25">
      <c r="A27" s="21">
        <v>22</v>
      </c>
      <c r="B27" s="22">
        <v>1.5308896797153023E-2</v>
      </c>
      <c r="C27" s="22">
        <v>9.7366548042704618E-3</v>
      </c>
      <c r="D27" s="22">
        <v>2.5000000000000001E-2</v>
      </c>
      <c r="J27" s="12">
        <v>150</v>
      </c>
      <c r="K27" s="12">
        <f>X22</f>
        <v>2457</v>
      </c>
      <c r="L27" s="18"/>
      <c r="M27" s="12"/>
      <c r="N27" s="140">
        <f t="shared" si="0"/>
        <v>8.7437722419928823E-2</v>
      </c>
    </row>
    <row r="28" spans="1:30" ht="15.75" customHeight="1" thickBot="1" x14ac:dyDescent="0.25">
      <c r="A28" s="21">
        <v>23</v>
      </c>
      <c r="B28" s="22">
        <v>1.2091103202846974E-2</v>
      </c>
      <c r="C28" s="22">
        <v>6.4569395017793595E-3</v>
      </c>
      <c r="D28" s="22">
        <v>1.8599999999999998E-2</v>
      </c>
      <c r="J28" s="12">
        <v>200</v>
      </c>
      <c r="K28" s="12">
        <f>X24</f>
        <v>2434</v>
      </c>
      <c r="L28" s="18"/>
      <c r="M28" s="12"/>
      <c r="N28" s="140">
        <f t="shared" si="0"/>
        <v>8.6619217081850539E-2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Sheet27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375" hidden="1" customWidth="1"/>
  </cols>
  <sheetData>
    <row r="1" spans="1:30" ht="23.25" customHeight="1" thickBot="1" x14ac:dyDescent="0.25">
      <c r="A1" s="151" t="s">
        <v>506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4">
      <c r="D2" s="5" t="s">
        <v>673</v>
      </c>
      <c r="F2" s="6">
        <v>14800</v>
      </c>
      <c r="H2" s="7" t="s">
        <v>462</v>
      </c>
      <c r="W2" s="21">
        <v>1</v>
      </c>
      <c r="X2" s="21">
        <v>5739</v>
      </c>
      <c r="Y2" s="24">
        <v>44566</v>
      </c>
      <c r="Z2" s="21" t="s">
        <v>514</v>
      </c>
      <c r="AA2" s="21" t="s">
        <v>494</v>
      </c>
      <c r="AB2" s="21">
        <v>38.799999999999997</v>
      </c>
      <c r="AC2" s="21" t="s">
        <v>465</v>
      </c>
      <c r="AD2" s="21">
        <v>58</v>
      </c>
    </row>
    <row r="3" spans="1:30" ht="15.75" customHeight="1" thickBot="1" x14ac:dyDescent="0.25">
      <c r="W3" s="21">
        <v>2</v>
      </c>
      <c r="X3" s="21">
        <v>5011</v>
      </c>
      <c r="Y3" s="24">
        <v>44581</v>
      </c>
      <c r="Z3" s="21" t="s">
        <v>525</v>
      </c>
      <c r="AA3" s="21" t="s">
        <v>495</v>
      </c>
      <c r="AB3" s="21">
        <v>33.9</v>
      </c>
      <c r="AC3" s="21" t="s">
        <v>465</v>
      </c>
      <c r="AD3" s="21">
        <v>58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4424</v>
      </c>
      <c r="Y4" s="24">
        <v>44581</v>
      </c>
      <c r="Z4" s="21" t="s">
        <v>625</v>
      </c>
      <c r="AA4" s="21" t="s">
        <v>495</v>
      </c>
      <c r="AB4" s="21">
        <v>29.9</v>
      </c>
      <c r="AC4" s="21" t="s">
        <v>465</v>
      </c>
      <c r="AD4" s="21">
        <v>58</v>
      </c>
    </row>
    <row r="5" spans="1:30" ht="15.75" customHeight="1" thickBot="1" x14ac:dyDescent="0.25">
      <c r="A5" s="21">
        <v>0</v>
      </c>
      <c r="B5" s="22">
        <v>2.5783783783783786E-3</v>
      </c>
      <c r="C5" s="22">
        <v>2.1567567567567568E-3</v>
      </c>
      <c r="D5" s="41">
        <v>4.7000000000000002E-3</v>
      </c>
      <c r="F5" s="21" t="s">
        <v>471</v>
      </c>
      <c r="G5" s="23">
        <v>20282</v>
      </c>
      <c r="H5" s="21">
        <v>1.36</v>
      </c>
      <c r="J5" s="164" t="s">
        <v>472</v>
      </c>
      <c r="K5" s="165"/>
      <c r="L5" s="165"/>
      <c r="M5" s="165"/>
      <c r="N5" s="166"/>
      <c r="W5" s="21">
        <v>4</v>
      </c>
      <c r="X5" s="21">
        <v>4424</v>
      </c>
      <c r="Y5" s="24">
        <v>44582</v>
      </c>
      <c r="Z5" s="21" t="s">
        <v>679</v>
      </c>
      <c r="AA5" s="21" t="s">
        <v>496</v>
      </c>
      <c r="AB5" s="21">
        <v>29.9</v>
      </c>
      <c r="AC5" s="21" t="s">
        <v>465</v>
      </c>
      <c r="AD5" s="21">
        <v>58</v>
      </c>
    </row>
    <row r="6" spans="1:30" ht="15.75" customHeight="1" thickBot="1" x14ac:dyDescent="0.25">
      <c r="A6" s="21">
        <v>1</v>
      </c>
      <c r="B6" s="22">
        <v>1.9459459459459461E-3</v>
      </c>
      <c r="C6" s="22">
        <v>1.6945945945945945E-3</v>
      </c>
      <c r="D6" s="22">
        <v>3.5999999999999999E-3</v>
      </c>
      <c r="F6" s="21" t="s">
        <v>473</v>
      </c>
      <c r="G6" s="23">
        <v>19210</v>
      </c>
      <c r="H6" s="21">
        <v>1.29</v>
      </c>
      <c r="J6" s="113" t="s">
        <v>474</v>
      </c>
      <c r="K6" s="114">
        <f>LARGE((K8,K9),1)</f>
        <v>0.78077879038939524</v>
      </c>
      <c r="L6" s="45"/>
      <c r="M6" s="45"/>
      <c r="N6" s="114" t="s">
        <v>465</v>
      </c>
      <c r="W6" s="21">
        <v>5</v>
      </c>
      <c r="X6" s="21">
        <v>4074</v>
      </c>
      <c r="Y6" s="24">
        <v>44584</v>
      </c>
      <c r="Z6" s="21" t="s">
        <v>523</v>
      </c>
      <c r="AA6" s="21" t="s">
        <v>488</v>
      </c>
      <c r="AB6" s="21">
        <v>27.5</v>
      </c>
      <c r="AC6" s="21" t="s">
        <v>465</v>
      </c>
      <c r="AD6" s="21">
        <v>66</v>
      </c>
    </row>
    <row r="7" spans="1:30" ht="15.75" customHeight="1" thickBot="1" x14ac:dyDescent="0.25">
      <c r="A7" s="21">
        <v>2</v>
      </c>
      <c r="B7" s="22">
        <v>1.0702702702702705E-3</v>
      </c>
      <c r="C7" s="22">
        <v>1.1297297297297299E-3</v>
      </c>
      <c r="D7" s="22">
        <v>2.2000000000000001E-3</v>
      </c>
      <c r="F7" s="21" t="s">
        <v>475</v>
      </c>
      <c r="G7" s="23">
        <v>19129</v>
      </c>
      <c r="H7" s="21">
        <v>1.28</v>
      </c>
      <c r="J7" s="12" t="s">
        <v>476</v>
      </c>
      <c r="K7" s="114">
        <f>LARGE((K10,K11),1)</f>
        <v>0.61079338671103256</v>
      </c>
      <c r="L7" s="45"/>
      <c r="M7" s="45"/>
      <c r="N7" s="114" t="s">
        <v>464</v>
      </c>
      <c r="W7" s="21">
        <v>6</v>
      </c>
      <c r="X7" s="21">
        <v>4061</v>
      </c>
      <c r="Y7" s="24">
        <v>44566</v>
      </c>
      <c r="Z7" s="21" t="s">
        <v>517</v>
      </c>
      <c r="AA7" s="21" t="s">
        <v>494</v>
      </c>
      <c r="AB7" s="21">
        <v>27.4</v>
      </c>
      <c r="AC7" s="21" t="s">
        <v>465</v>
      </c>
      <c r="AD7" s="21">
        <v>60</v>
      </c>
    </row>
    <row r="8" spans="1:30" ht="15.75" customHeight="1" thickBot="1" x14ac:dyDescent="0.3">
      <c r="A8" s="21">
        <v>3</v>
      </c>
      <c r="B8" s="22">
        <v>8.7567567567567559E-4</v>
      </c>
      <c r="C8" s="22">
        <v>1.2837837837837837E-3</v>
      </c>
      <c r="D8" s="22">
        <v>2.2000000000000001E-3</v>
      </c>
      <c r="F8" s="21" t="s">
        <v>477</v>
      </c>
      <c r="G8" s="23">
        <v>17897</v>
      </c>
      <c r="H8" s="21">
        <v>1.2</v>
      </c>
      <c r="K8" s="16">
        <f>LARGE(B11:C11,1)/(B11+C11)</f>
        <v>0.78077879038939524</v>
      </c>
      <c r="W8" s="21">
        <v>7</v>
      </c>
      <c r="X8" s="21">
        <v>4018</v>
      </c>
      <c r="Y8" s="24">
        <v>44566</v>
      </c>
      <c r="Z8" s="21" t="s">
        <v>516</v>
      </c>
      <c r="AA8" s="21" t="s">
        <v>494</v>
      </c>
      <c r="AB8" s="21">
        <v>27.1</v>
      </c>
      <c r="AC8" s="21" t="s">
        <v>465</v>
      </c>
      <c r="AD8" s="21">
        <v>60</v>
      </c>
    </row>
    <row r="9" spans="1:30" ht="15.75" customHeight="1" thickBot="1" x14ac:dyDescent="0.3">
      <c r="A9" s="21">
        <v>4</v>
      </c>
      <c r="B9" s="22">
        <v>1.3621621621621623E-3</v>
      </c>
      <c r="C9" s="22">
        <v>3.0810810810810814E-3</v>
      </c>
      <c r="D9" s="22">
        <v>4.4000000000000003E-3</v>
      </c>
      <c r="F9" s="21" t="s">
        <v>478</v>
      </c>
      <c r="G9" s="23">
        <v>15691</v>
      </c>
      <c r="H9" s="21">
        <v>1.05</v>
      </c>
      <c r="K9" s="16">
        <f>LARGE(B12:C12,1)/(B12+C12)</f>
        <v>0.71692621904518761</v>
      </c>
      <c r="W9" s="21">
        <v>8</v>
      </c>
      <c r="X9" s="21">
        <v>3962</v>
      </c>
      <c r="Y9" s="24">
        <v>44566</v>
      </c>
      <c r="Z9" s="21" t="s">
        <v>515</v>
      </c>
      <c r="AA9" s="21" t="s">
        <v>494</v>
      </c>
      <c r="AB9" s="21">
        <v>26.8</v>
      </c>
      <c r="AC9" s="21" t="s">
        <v>465</v>
      </c>
      <c r="AD9" s="21">
        <v>59</v>
      </c>
    </row>
    <row r="10" spans="1:30" ht="15.75" customHeight="1" thickBot="1" x14ac:dyDescent="0.3">
      <c r="A10" s="21">
        <v>5</v>
      </c>
      <c r="B10" s="22">
        <v>2.6270270270270274E-3</v>
      </c>
      <c r="C10" s="22">
        <v>9.8594594594594593E-3</v>
      </c>
      <c r="D10" s="22">
        <v>1.24E-2</v>
      </c>
      <c r="F10" s="21" t="s">
        <v>479</v>
      </c>
      <c r="G10" s="23">
        <v>14575</v>
      </c>
      <c r="H10" s="21">
        <v>0.98</v>
      </c>
      <c r="K10" s="16">
        <f>LARGE(B20:C20,1)/(B20+C20)</f>
        <v>0.57845905607099646</v>
      </c>
      <c r="W10" s="21">
        <v>9</v>
      </c>
      <c r="X10" s="21">
        <v>3915</v>
      </c>
      <c r="Y10" s="24">
        <v>44566</v>
      </c>
      <c r="Z10" s="21" t="s">
        <v>513</v>
      </c>
      <c r="AA10" s="21" t="s">
        <v>494</v>
      </c>
      <c r="AB10" s="21">
        <v>26.5</v>
      </c>
      <c r="AC10" s="21" t="s">
        <v>464</v>
      </c>
      <c r="AD10" s="21">
        <v>63</v>
      </c>
    </row>
    <row r="11" spans="1:30" ht="15.75" customHeight="1" thickBot="1" x14ac:dyDescent="0.3">
      <c r="A11" s="21">
        <v>6</v>
      </c>
      <c r="B11" s="22">
        <v>7.1513513513513519E-3</v>
      </c>
      <c r="C11" s="22">
        <v>2.5470270270270268E-2</v>
      </c>
      <c r="D11" s="22">
        <v>3.2500000000000001E-2</v>
      </c>
      <c r="F11" s="21" t="s">
        <v>480</v>
      </c>
      <c r="G11" s="23">
        <v>14580</v>
      </c>
      <c r="H11" s="21">
        <v>0.98</v>
      </c>
      <c r="K11" s="16">
        <f>LARGE(B21:C21,1)/(B21+C21)</f>
        <v>0.61079338671103256</v>
      </c>
      <c r="W11" s="21">
        <v>10</v>
      </c>
      <c r="X11" s="21">
        <v>3837</v>
      </c>
      <c r="Y11" s="24">
        <v>44566</v>
      </c>
      <c r="Z11" s="21" t="s">
        <v>520</v>
      </c>
      <c r="AA11" s="21" t="s">
        <v>494</v>
      </c>
      <c r="AB11" s="21">
        <v>25.9</v>
      </c>
      <c r="AC11" s="21" t="s">
        <v>465</v>
      </c>
      <c r="AD11" s="21">
        <v>60</v>
      </c>
    </row>
    <row r="12" spans="1:30" ht="15.75" customHeight="1" thickBot="1" x14ac:dyDescent="0.25">
      <c r="A12" s="21">
        <v>7</v>
      </c>
      <c r="B12" s="22">
        <v>1.4983783783783785E-2</v>
      </c>
      <c r="C12" s="22">
        <v>3.794864864864865E-2</v>
      </c>
      <c r="D12" s="22">
        <v>5.28E-2</v>
      </c>
      <c r="F12" s="21" t="s">
        <v>481</v>
      </c>
      <c r="G12" s="23">
        <v>13926</v>
      </c>
      <c r="H12" s="21">
        <v>0.93</v>
      </c>
      <c r="W12" s="21">
        <v>20</v>
      </c>
      <c r="X12" s="21">
        <v>2426</v>
      </c>
      <c r="Y12" s="24">
        <v>44581</v>
      </c>
      <c r="Z12" s="21" t="s">
        <v>521</v>
      </c>
      <c r="AA12" s="21" t="s">
        <v>495</v>
      </c>
      <c r="AB12" s="21">
        <v>16.399999999999999</v>
      </c>
      <c r="AC12" s="21" t="s">
        <v>465</v>
      </c>
      <c r="AD12" s="21">
        <v>59</v>
      </c>
    </row>
    <row r="13" spans="1:30" ht="15.75" customHeight="1" thickBot="1" x14ac:dyDescent="0.25">
      <c r="A13" s="21">
        <v>8</v>
      </c>
      <c r="B13" s="22">
        <v>1.8827027027027026E-2</v>
      </c>
      <c r="C13" s="22">
        <v>4.1851351351351353E-2</v>
      </c>
      <c r="D13" s="22">
        <v>6.0499999999999998E-2</v>
      </c>
      <c r="F13" s="21" t="s">
        <v>482</v>
      </c>
      <c r="G13" s="23">
        <v>11257</v>
      </c>
      <c r="H13" s="21">
        <v>0.75</v>
      </c>
      <c r="W13" s="21">
        <v>25</v>
      </c>
      <c r="X13" s="21">
        <v>2299</v>
      </c>
      <c r="Y13" s="24">
        <v>44567</v>
      </c>
      <c r="Z13" s="21" t="s">
        <v>520</v>
      </c>
      <c r="AA13" s="21" t="s">
        <v>495</v>
      </c>
      <c r="AB13" s="21">
        <v>15.5</v>
      </c>
      <c r="AC13" s="21" t="s">
        <v>465</v>
      </c>
      <c r="AD13" s="21">
        <v>54</v>
      </c>
    </row>
    <row r="14" spans="1:30" ht="15.75" customHeight="1" thickBot="1" x14ac:dyDescent="0.25">
      <c r="A14" s="21">
        <v>9</v>
      </c>
      <c r="B14" s="22">
        <v>2.3643243243243239E-2</v>
      </c>
      <c r="C14" s="22">
        <v>4.0618918918918924E-2</v>
      </c>
      <c r="D14" s="22">
        <v>6.4199999999999993E-2</v>
      </c>
      <c r="F14" s="21" t="s">
        <v>483</v>
      </c>
      <c r="G14" s="23">
        <v>10815</v>
      </c>
      <c r="H14" s="21">
        <v>0.72</v>
      </c>
      <c r="W14" s="21">
        <v>30</v>
      </c>
      <c r="X14" s="21">
        <v>2025</v>
      </c>
      <c r="Y14" s="24">
        <v>44581</v>
      </c>
      <c r="Z14" s="21" t="s">
        <v>627</v>
      </c>
      <c r="AA14" s="21" t="s">
        <v>495</v>
      </c>
      <c r="AB14" s="21">
        <v>13.7</v>
      </c>
      <c r="AC14" s="21" t="s">
        <v>465</v>
      </c>
      <c r="AD14" s="21">
        <v>60</v>
      </c>
    </row>
    <row r="15" spans="1:30" ht="15.75" customHeight="1" thickBot="1" x14ac:dyDescent="0.25">
      <c r="A15" s="21">
        <v>10</v>
      </c>
      <c r="B15" s="22">
        <v>2.8459459459459463E-2</v>
      </c>
      <c r="C15" s="22">
        <v>4.0362162162162166E-2</v>
      </c>
      <c r="D15" s="22">
        <v>6.88E-2</v>
      </c>
      <c r="F15" s="21" t="s">
        <v>484</v>
      </c>
      <c r="G15" s="23">
        <v>10595</v>
      </c>
      <c r="H15" s="21">
        <v>0.71</v>
      </c>
      <c r="W15" s="21">
        <v>35</v>
      </c>
      <c r="X15" s="21">
        <v>1884</v>
      </c>
      <c r="Y15" s="24">
        <v>44578</v>
      </c>
      <c r="Z15" s="21" t="s">
        <v>518</v>
      </c>
      <c r="AA15" s="21" t="s">
        <v>492</v>
      </c>
      <c r="AB15" s="21">
        <v>12.7</v>
      </c>
      <c r="AC15" s="21" t="s">
        <v>464</v>
      </c>
      <c r="AD15" s="21">
        <v>50</v>
      </c>
    </row>
    <row r="16" spans="1:30" ht="15.75" customHeight="1" thickBot="1" x14ac:dyDescent="0.25">
      <c r="A16" s="21">
        <v>11</v>
      </c>
      <c r="B16" s="22">
        <v>3.2205405405405403E-2</v>
      </c>
      <c r="C16" s="22">
        <v>3.9900000000000005E-2</v>
      </c>
      <c r="D16" s="22">
        <v>7.2099999999999997E-2</v>
      </c>
      <c r="F16" s="21" t="s">
        <v>485</v>
      </c>
      <c r="G16" s="23">
        <v>10638</v>
      </c>
      <c r="H16" s="21">
        <v>0.71</v>
      </c>
      <c r="W16" s="21">
        <v>40</v>
      </c>
      <c r="X16" s="21">
        <v>1810</v>
      </c>
      <c r="Y16" s="24">
        <v>44581</v>
      </c>
      <c r="Z16" s="21" t="s">
        <v>626</v>
      </c>
      <c r="AA16" s="21" t="s">
        <v>495</v>
      </c>
      <c r="AB16" s="21">
        <v>12.2</v>
      </c>
      <c r="AC16" s="21" t="s">
        <v>465</v>
      </c>
      <c r="AD16" s="21">
        <v>59</v>
      </c>
    </row>
    <row r="17" spans="1:30" ht="15.75" customHeight="1" thickBot="1" x14ac:dyDescent="0.25">
      <c r="A17" s="21">
        <v>12</v>
      </c>
      <c r="B17" s="22">
        <v>3.5610810810810807E-2</v>
      </c>
      <c r="C17" s="22">
        <v>3.8410810810810811E-2</v>
      </c>
      <c r="D17" s="22">
        <v>7.3999999999999996E-2</v>
      </c>
      <c r="W17" s="21">
        <v>45</v>
      </c>
      <c r="X17" s="21">
        <v>1718</v>
      </c>
      <c r="Y17" s="24">
        <v>44577</v>
      </c>
      <c r="Z17" s="21" t="s">
        <v>514</v>
      </c>
      <c r="AA17" s="21" t="s">
        <v>488</v>
      </c>
      <c r="AB17" s="21">
        <v>11.6</v>
      </c>
      <c r="AC17" s="21" t="s">
        <v>464</v>
      </c>
      <c r="AD17" s="21">
        <v>54</v>
      </c>
    </row>
    <row r="18" spans="1:30" ht="15.75" customHeight="1" thickBot="1" x14ac:dyDescent="0.25">
      <c r="A18" s="21">
        <v>13</v>
      </c>
      <c r="B18" s="22">
        <v>3.7264864864864862E-2</v>
      </c>
      <c r="C18" s="22">
        <v>3.61E-2</v>
      </c>
      <c r="D18" s="22">
        <v>7.3400000000000007E-2</v>
      </c>
      <c r="W18" s="21">
        <v>50</v>
      </c>
      <c r="X18" s="21">
        <v>1678</v>
      </c>
      <c r="Y18" s="24">
        <v>44581</v>
      </c>
      <c r="Z18" s="21" t="s">
        <v>515</v>
      </c>
      <c r="AA18" s="21" t="s">
        <v>495</v>
      </c>
      <c r="AB18" s="21">
        <v>11.3</v>
      </c>
      <c r="AC18" s="21" t="s">
        <v>464</v>
      </c>
      <c r="AD18" s="21">
        <v>56</v>
      </c>
    </row>
    <row r="19" spans="1:30" ht="15.75" customHeight="1" thickBot="1" x14ac:dyDescent="0.25">
      <c r="A19" s="21">
        <v>14</v>
      </c>
      <c r="B19" s="22">
        <v>4.1740540540540542E-2</v>
      </c>
      <c r="C19" s="22">
        <v>3.5535135135135135E-2</v>
      </c>
      <c r="D19" s="22">
        <v>7.7299999999999994E-2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1621</v>
      </c>
      <c r="Y19" s="24">
        <v>44623</v>
      </c>
      <c r="Z19" s="21" t="s">
        <v>515</v>
      </c>
      <c r="AA19" s="21" t="s">
        <v>495</v>
      </c>
      <c r="AB19" s="21">
        <v>11</v>
      </c>
      <c r="AC19" s="21" t="s">
        <v>464</v>
      </c>
      <c r="AD19" s="21">
        <v>58</v>
      </c>
    </row>
    <row r="20" spans="1:30" ht="15.75" customHeight="1" thickBot="1" x14ac:dyDescent="0.25">
      <c r="A20" s="21">
        <v>15</v>
      </c>
      <c r="B20" s="22">
        <v>4.6508108108108112E-2</v>
      </c>
      <c r="C20" s="22">
        <v>3.3891891891891894E-2</v>
      </c>
      <c r="D20" s="22">
        <v>8.0500000000000002E-2</v>
      </c>
      <c r="F20" s="21" t="s">
        <v>488</v>
      </c>
      <c r="G20" s="23">
        <v>11979</v>
      </c>
      <c r="H20" s="21">
        <v>0.8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1589</v>
      </c>
      <c r="Y20" s="24">
        <v>44650</v>
      </c>
      <c r="Z20" s="21" t="s">
        <v>515</v>
      </c>
      <c r="AA20" s="21" t="s">
        <v>494</v>
      </c>
      <c r="AB20" s="21">
        <v>10.7</v>
      </c>
      <c r="AC20" s="21" t="s">
        <v>464</v>
      </c>
      <c r="AD20" s="21">
        <v>57</v>
      </c>
    </row>
    <row r="21" spans="1:30" ht="15.75" customHeight="1" thickBot="1" x14ac:dyDescent="0.25">
      <c r="A21" s="21">
        <v>16</v>
      </c>
      <c r="B21" s="22">
        <v>4.7627027027027029E-2</v>
      </c>
      <c r="C21" s="22">
        <v>3.0348648648648651E-2</v>
      </c>
      <c r="D21" s="22">
        <v>7.8100000000000003E-2</v>
      </c>
      <c r="F21" s="21" t="s">
        <v>492</v>
      </c>
      <c r="G21" s="23">
        <v>14711</v>
      </c>
      <c r="H21" s="21">
        <v>0.99</v>
      </c>
      <c r="J21" s="12">
        <v>5</v>
      </c>
      <c r="K21" s="12">
        <f>X6</f>
        <v>4074</v>
      </c>
      <c r="L21" s="18"/>
      <c r="M21" s="12"/>
      <c r="N21" s="140">
        <f>K21/$F$2</f>
        <v>0.27527027027027029</v>
      </c>
      <c r="W21" s="21">
        <v>125</v>
      </c>
      <c r="X21" s="21">
        <v>1567</v>
      </c>
      <c r="Y21" s="24">
        <v>44659</v>
      </c>
      <c r="Z21" s="21" t="s">
        <v>515</v>
      </c>
      <c r="AA21" s="21" t="s">
        <v>496</v>
      </c>
      <c r="AB21" s="21">
        <v>10.6</v>
      </c>
      <c r="AC21" s="21" t="s">
        <v>464</v>
      </c>
      <c r="AD21" s="21">
        <v>55</v>
      </c>
    </row>
    <row r="22" spans="1:30" ht="15.75" customHeight="1" thickBot="1" x14ac:dyDescent="0.25">
      <c r="A22" s="21">
        <v>17</v>
      </c>
      <c r="B22" s="22">
        <v>4.0475675675675671E-2</v>
      </c>
      <c r="C22" s="22">
        <v>2.6035135135135133E-2</v>
      </c>
      <c r="D22" s="22">
        <v>6.6699999999999995E-2</v>
      </c>
      <c r="F22" s="21" t="s">
        <v>493</v>
      </c>
      <c r="G22" s="23">
        <v>15669</v>
      </c>
      <c r="H22" s="21">
        <v>1.05</v>
      </c>
      <c r="J22" s="12">
        <v>10</v>
      </c>
      <c r="K22" s="12">
        <f>X11</f>
        <v>3837</v>
      </c>
      <c r="L22" s="18"/>
      <c r="M22" s="12"/>
      <c r="N22" s="140">
        <f t="shared" ref="N22:N28" si="0">K22/$F$2</f>
        <v>0.25925675675675675</v>
      </c>
      <c r="W22" s="21">
        <v>150</v>
      </c>
      <c r="X22" s="21">
        <v>1551</v>
      </c>
      <c r="Y22" s="24">
        <v>44614</v>
      </c>
      <c r="Z22" s="21" t="s">
        <v>516</v>
      </c>
      <c r="AA22" s="21" t="s">
        <v>493</v>
      </c>
      <c r="AB22" s="21">
        <v>10.5</v>
      </c>
      <c r="AC22" s="21" t="s">
        <v>465</v>
      </c>
      <c r="AD22" s="21">
        <v>51</v>
      </c>
    </row>
    <row r="23" spans="1:30" ht="15.75" customHeight="1" thickBot="1" x14ac:dyDescent="0.25">
      <c r="A23" s="21">
        <v>18</v>
      </c>
      <c r="B23" s="22">
        <v>3.030810810810811E-2</v>
      </c>
      <c r="C23" s="22">
        <v>2.1054054054054056E-2</v>
      </c>
      <c r="D23" s="22">
        <v>5.1499999999999997E-2</v>
      </c>
      <c r="F23" s="21" t="s">
        <v>494</v>
      </c>
      <c r="G23" s="23">
        <v>16381</v>
      </c>
      <c r="H23" s="21">
        <v>1.1000000000000001</v>
      </c>
      <c r="J23" s="12">
        <v>20</v>
      </c>
      <c r="K23" s="12">
        <f>X12</f>
        <v>2426</v>
      </c>
      <c r="L23" s="18"/>
      <c r="M23" s="12"/>
      <c r="N23" s="140">
        <f t="shared" si="0"/>
        <v>0.16391891891891891</v>
      </c>
      <c r="W23" s="21">
        <v>175</v>
      </c>
      <c r="X23" s="21">
        <v>1531</v>
      </c>
      <c r="Y23" s="24">
        <v>44650</v>
      </c>
      <c r="Z23" s="21" t="s">
        <v>517</v>
      </c>
      <c r="AA23" s="21" t="s">
        <v>494</v>
      </c>
      <c r="AB23" s="21">
        <v>10.3</v>
      </c>
      <c r="AC23" s="21" t="s">
        <v>464</v>
      </c>
      <c r="AD23" s="21">
        <v>53</v>
      </c>
    </row>
    <row r="24" spans="1:30" ht="15.75" customHeight="1" thickBot="1" x14ac:dyDescent="0.25">
      <c r="A24" s="21">
        <v>19</v>
      </c>
      <c r="B24" s="22">
        <v>2.1113513513513513E-2</v>
      </c>
      <c r="C24" s="22">
        <v>1.555945945945946E-2</v>
      </c>
      <c r="D24" s="22">
        <v>3.6700000000000003E-2</v>
      </c>
      <c r="F24" s="21" t="s">
        <v>495</v>
      </c>
      <c r="G24" s="23">
        <v>16134</v>
      </c>
      <c r="H24" s="21">
        <v>1.08</v>
      </c>
      <c r="J24" s="12">
        <v>30</v>
      </c>
      <c r="K24" s="12">
        <f>X14</f>
        <v>2025</v>
      </c>
      <c r="L24" s="18"/>
      <c r="M24" s="12"/>
      <c r="N24" s="140">
        <f t="shared" si="0"/>
        <v>0.13682432432432431</v>
      </c>
      <c r="W24" s="21">
        <v>200</v>
      </c>
      <c r="X24" s="21">
        <v>1512</v>
      </c>
      <c r="Y24" s="24">
        <v>44656</v>
      </c>
      <c r="Z24" s="21" t="s">
        <v>515</v>
      </c>
      <c r="AA24" s="21" t="s">
        <v>493</v>
      </c>
      <c r="AB24" s="21">
        <v>10.199999999999999</v>
      </c>
      <c r="AC24" s="21" t="s">
        <v>464</v>
      </c>
      <c r="AD24" s="21">
        <v>58</v>
      </c>
    </row>
    <row r="25" spans="1:30" ht="15.75" customHeight="1" thickBot="1" x14ac:dyDescent="0.25">
      <c r="A25" s="21">
        <v>20</v>
      </c>
      <c r="B25" s="22">
        <v>1.7124324324324328E-2</v>
      </c>
      <c r="C25" s="22">
        <v>1.14E-2</v>
      </c>
      <c r="D25" s="22">
        <v>2.8500000000000001E-2</v>
      </c>
      <c r="F25" s="21" t="s">
        <v>496</v>
      </c>
      <c r="G25" s="23">
        <v>15823</v>
      </c>
      <c r="H25" s="21">
        <v>1.06</v>
      </c>
      <c r="J25" s="12">
        <v>50</v>
      </c>
      <c r="K25" s="12">
        <f>X18</f>
        <v>1678</v>
      </c>
      <c r="L25" s="18"/>
      <c r="M25" s="12"/>
      <c r="N25" s="140">
        <f t="shared" si="0"/>
        <v>0.11337837837837837</v>
      </c>
    </row>
    <row r="26" spans="1:30" ht="15.75" customHeight="1" thickBot="1" x14ac:dyDescent="0.25">
      <c r="A26" s="21">
        <v>21</v>
      </c>
      <c r="B26" s="22">
        <v>1.4010810810810809E-2</v>
      </c>
      <c r="C26" s="22">
        <v>9.2432432432432415E-3</v>
      </c>
      <c r="D26" s="22">
        <v>2.3300000000000001E-2</v>
      </c>
      <c r="F26" s="21" t="s">
        <v>497</v>
      </c>
      <c r="G26" s="23">
        <v>13306</v>
      </c>
      <c r="H26" s="21">
        <v>0.89</v>
      </c>
      <c r="J26" s="12">
        <v>100</v>
      </c>
      <c r="K26" s="12">
        <f>X20</f>
        <v>1589</v>
      </c>
      <c r="L26" s="18"/>
      <c r="M26" s="12"/>
      <c r="N26" s="140">
        <f t="shared" si="0"/>
        <v>0.10736486486486486</v>
      </c>
    </row>
    <row r="27" spans="1:30" ht="15.75" customHeight="1" thickBot="1" x14ac:dyDescent="0.25">
      <c r="A27" s="21">
        <v>22</v>
      </c>
      <c r="B27" s="22">
        <v>1.2162162162162163E-2</v>
      </c>
      <c r="C27" s="22">
        <v>6.6756756756756758E-3</v>
      </c>
      <c r="D27" s="22">
        <v>1.8800000000000001E-2</v>
      </c>
      <c r="J27" s="12">
        <v>150</v>
      </c>
      <c r="K27" s="12">
        <f>X22</f>
        <v>1551</v>
      </c>
      <c r="L27" s="18"/>
      <c r="M27" s="12"/>
      <c r="N27" s="140">
        <f t="shared" si="0"/>
        <v>0.1047972972972973</v>
      </c>
    </row>
    <row r="28" spans="1:30" ht="15.75" customHeight="1" thickBot="1" x14ac:dyDescent="0.25">
      <c r="A28" s="21">
        <v>23</v>
      </c>
      <c r="B28" s="22">
        <v>6.8108108108108105E-3</v>
      </c>
      <c r="C28" s="22">
        <v>3.8513513513513515E-3</v>
      </c>
      <c r="D28" s="22">
        <v>1.0699999999999999E-2</v>
      </c>
      <c r="J28" s="12">
        <v>200</v>
      </c>
      <c r="K28" s="12">
        <f>X24</f>
        <v>1512</v>
      </c>
      <c r="L28" s="18"/>
      <c r="M28" s="12"/>
      <c r="N28" s="140">
        <f t="shared" si="0"/>
        <v>0.10216216216216216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Sheet28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style="45" customWidth="1"/>
    <col min="12" max="13" width="6.375" hidden="1" customWidth="1"/>
    <col min="14" max="14" width="5.75" style="45" customWidth="1"/>
    <col min="15" max="21" width="8.375" customWidth="1"/>
    <col min="23" max="30" width="9.125" hidden="1" customWidth="1"/>
  </cols>
  <sheetData>
    <row r="1" spans="1:30" ht="24" thickBot="1" x14ac:dyDescent="0.25">
      <c r="A1" s="151" t="s">
        <v>554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23000</v>
      </c>
      <c r="H2" s="7" t="s">
        <v>462</v>
      </c>
      <c r="K2"/>
      <c r="N2"/>
      <c r="W2" s="21">
        <v>1</v>
      </c>
      <c r="X2" s="21">
        <v>3543</v>
      </c>
      <c r="Y2" s="24">
        <v>44596</v>
      </c>
      <c r="Z2" s="21" t="s">
        <v>517</v>
      </c>
      <c r="AA2" s="21" t="s">
        <v>496</v>
      </c>
      <c r="AB2" s="21">
        <v>15.4</v>
      </c>
      <c r="AC2" s="21" t="s">
        <v>498</v>
      </c>
      <c r="AD2" s="21">
        <v>52</v>
      </c>
    </row>
    <row r="3" spans="1:30" ht="15.75" customHeight="1" thickBot="1" x14ac:dyDescent="0.25">
      <c r="K3"/>
      <c r="N3"/>
      <c r="W3" s="21">
        <v>2</v>
      </c>
      <c r="X3" s="21">
        <v>3141</v>
      </c>
      <c r="Y3" s="24">
        <v>44846</v>
      </c>
      <c r="Z3" s="21" t="s">
        <v>519</v>
      </c>
      <c r="AA3" s="21" t="s">
        <v>494</v>
      </c>
      <c r="AB3" s="21">
        <v>13.7</v>
      </c>
      <c r="AC3" s="21" t="s">
        <v>499</v>
      </c>
      <c r="AD3" s="21">
        <v>55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3060</v>
      </c>
      <c r="Y4" s="24">
        <v>44846</v>
      </c>
      <c r="Z4" s="21" t="s">
        <v>514</v>
      </c>
      <c r="AA4" s="21" t="s">
        <v>494</v>
      </c>
      <c r="AB4" s="21">
        <v>13.3</v>
      </c>
      <c r="AC4" s="21" t="s">
        <v>498</v>
      </c>
      <c r="AD4" s="21">
        <v>56</v>
      </c>
    </row>
    <row r="5" spans="1:30" ht="15.75" customHeight="1" thickBot="1" x14ac:dyDescent="0.25">
      <c r="A5" s="21">
        <v>0</v>
      </c>
      <c r="B5" s="22">
        <v>2.15E-3</v>
      </c>
      <c r="C5" s="22">
        <v>2.5000000000000001E-3</v>
      </c>
      <c r="D5" s="41">
        <v>4.3E-3</v>
      </c>
      <c r="F5" s="21" t="s">
        <v>471</v>
      </c>
      <c r="G5" s="23">
        <v>24023</v>
      </c>
      <c r="H5" s="21">
        <v>1.05</v>
      </c>
      <c r="J5" s="164" t="s">
        <v>472</v>
      </c>
      <c r="K5" s="165"/>
      <c r="L5" s="165"/>
      <c r="M5" s="165"/>
      <c r="N5" s="166"/>
      <c r="W5" s="21">
        <v>4</v>
      </c>
      <c r="X5" s="21">
        <v>3048</v>
      </c>
      <c r="Y5" s="24">
        <v>44847</v>
      </c>
      <c r="Z5" s="21" t="s">
        <v>519</v>
      </c>
      <c r="AA5" s="21" t="s">
        <v>495</v>
      </c>
      <c r="AB5" s="21">
        <v>13.3</v>
      </c>
      <c r="AC5" s="21" t="s">
        <v>499</v>
      </c>
      <c r="AD5" s="21">
        <v>52</v>
      </c>
    </row>
    <row r="6" spans="1:30" ht="15.75" customHeight="1" thickBot="1" x14ac:dyDescent="0.25">
      <c r="A6" s="21">
        <v>1</v>
      </c>
      <c r="B6" s="22">
        <v>1.5E-3</v>
      </c>
      <c r="C6" s="22">
        <v>1.8E-3</v>
      </c>
      <c r="D6" s="22">
        <v>3.0000000000000001E-3</v>
      </c>
      <c r="F6" s="21" t="s">
        <v>473</v>
      </c>
      <c r="G6" s="23">
        <v>26530</v>
      </c>
      <c r="H6" s="21">
        <v>1.1499999999999999</v>
      </c>
      <c r="J6" s="113" t="s">
        <v>474</v>
      </c>
      <c r="K6" s="114">
        <f>LARGE((K8,K9),1)</f>
        <v>0.5810344827586208</v>
      </c>
      <c r="L6" s="45"/>
      <c r="M6" s="45"/>
      <c r="N6" s="114" t="s">
        <v>498</v>
      </c>
      <c r="W6" s="21">
        <v>5</v>
      </c>
      <c r="X6" s="21">
        <v>3027</v>
      </c>
      <c r="Y6" s="24">
        <v>44847</v>
      </c>
      <c r="Z6" s="21" t="s">
        <v>514</v>
      </c>
      <c r="AA6" s="21" t="s">
        <v>495</v>
      </c>
      <c r="AB6" s="21">
        <v>13.2</v>
      </c>
      <c r="AC6" s="21" t="s">
        <v>498</v>
      </c>
      <c r="AD6" s="21">
        <v>54</v>
      </c>
    </row>
    <row r="7" spans="1:30" ht="15.75" customHeight="1" thickBot="1" x14ac:dyDescent="0.25">
      <c r="A7" s="21">
        <v>2</v>
      </c>
      <c r="B7" s="22">
        <v>1.1999999999999999E-3</v>
      </c>
      <c r="C7" s="22">
        <v>1.2999999999999999E-3</v>
      </c>
      <c r="D7" s="22">
        <v>2.3999999999999998E-3</v>
      </c>
      <c r="F7" s="21" t="s">
        <v>475</v>
      </c>
      <c r="G7" s="23">
        <v>26074</v>
      </c>
      <c r="H7" s="21">
        <v>1.1299999999999999</v>
      </c>
      <c r="J7" s="12" t="s">
        <v>476</v>
      </c>
      <c r="K7" s="114">
        <f>LARGE((K10,K11),1)</f>
        <v>0.50555192684519912</v>
      </c>
      <c r="L7" s="45"/>
      <c r="M7" s="45"/>
      <c r="N7" s="114" t="s">
        <v>499</v>
      </c>
      <c r="W7" s="21">
        <v>6</v>
      </c>
      <c r="X7" s="21">
        <v>3023</v>
      </c>
      <c r="Y7" s="24">
        <v>44848</v>
      </c>
      <c r="Z7" s="21" t="s">
        <v>514</v>
      </c>
      <c r="AA7" s="21" t="s">
        <v>496</v>
      </c>
      <c r="AB7" s="21">
        <v>13.1</v>
      </c>
      <c r="AC7" s="21" t="s">
        <v>498</v>
      </c>
      <c r="AD7" s="21">
        <v>57</v>
      </c>
    </row>
    <row r="8" spans="1:30" ht="15.75" customHeight="1" thickBot="1" x14ac:dyDescent="0.3">
      <c r="A8" s="21">
        <v>3</v>
      </c>
      <c r="B8" s="22">
        <v>1.15E-3</v>
      </c>
      <c r="C8" s="22">
        <v>1.1000000000000001E-3</v>
      </c>
      <c r="D8" s="22">
        <v>2.3E-3</v>
      </c>
      <c r="F8" s="21" t="s">
        <v>477</v>
      </c>
      <c r="G8" s="23">
        <v>24207</v>
      </c>
      <c r="H8" s="21">
        <v>1.05</v>
      </c>
      <c r="K8" s="16">
        <f>LARGE(B11:C11,1)/(B11+C11)</f>
        <v>0.5810344827586208</v>
      </c>
      <c r="N8"/>
      <c r="W8" s="21">
        <v>7</v>
      </c>
      <c r="X8" s="21">
        <v>2863</v>
      </c>
      <c r="Y8" s="24">
        <v>44580</v>
      </c>
      <c r="Z8" s="21" t="s">
        <v>517</v>
      </c>
      <c r="AA8" s="21" t="s">
        <v>494</v>
      </c>
      <c r="AB8" s="21">
        <v>12.4</v>
      </c>
      <c r="AC8" s="21" t="s">
        <v>498</v>
      </c>
      <c r="AD8" s="21">
        <v>51</v>
      </c>
    </row>
    <row r="9" spans="1:30" ht="15.75" customHeight="1" thickBot="1" x14ac:dyDescent="0.3">
      <c r="A9" s="21">
        <v>4</v>
      </c>
      <c r="B9" s="22">
        <v>1.8500000000000001E-3</v>
      </c>
      <c r="C9" s="22">
        <v>1.25E-3</v>
      </c>
      <c r="D9" s="22">
        <v>3.7000000000000002E-3</v>
      </c>
      <c r="F9" s="21" t="s">
        <v>478</v>
      </c>
      <c r="G9" s="23">
        <v>21798</v>
      </c>
      <c r="H9" s="21">
        <v>0.95</v>
      </c>
      <c r="K9" s="16">
        <f>LARGE(B12:C12,1)/(B12+C12)</f>
        <v>0.51670741646291773</v>
      </c>
      <c r="N9"/>
      <c r="W9" s="21">
        <v>8</v>
      </c>
      <c r="X9" s="21">
        <v>2858</v>
      </c>
      <c r="Y9" s="24">
        <v>44630</v>
      </c>
      <c r="Z9" s="21" t="s">
        <v>515</v>
      </c>
      <c r="AA9" s="21" t="s">
        <v>495</v>
      </c>
      <c r="AB9" s="21">
        <v>12.4</v>
      </c>
      <c r="AC9" s="21" t="s">
        <v>499</v>
      </c>
      <c r="AD9" s="21">
        <v>52</v>
      </c>
    </row>
    <row r="10" spans="1:30" ht="15.75" customHeight="1" thickBot="1" x14ac:dyDescent="0.3">
      <c r="A10" s="21">
        <v>5</v>
      </c>
      <c r="B10" s="22">
        <v>4.7000000000000002E-3</v>
      </c>
      <c r="C10" s="22">
        <v>3.3000000000000004E-3</v>
      </c>
      <c r="D10" s="22">
        <v>9.4000000000000004E-3</v>
      </c>
      <c r="F10" s="21" t="s">
        <v>479</v>
      </c>
      <c r="G10" s="23">
        <v>20014</v>
      </c>
      <c r="H10" s="21">
        <v>0.87</v>
      </c>
      <c r="K10" s="16">
        <f>LARGE(B20:C20,1)/(B20+C20)</f>
        <v>0.50555192684519912</v>
      </c>
      <c r="N10"/>
      <c r="W10" s="21">
        <v>9</v>
      </c>
      <c r="X10" s="21">
        <v>2805</v>
      </c>
      <c r="Y10" s="24">
        <v>44846</v>
      </c>
      <c r="Z10" s="21" t="s">
        <v>513</v>
      </c>
      <c r="AA10" s="21" t="s">
        <v>494</v>
      </c>
      <c r="AB10" s="21">
        <v>12.2</v>
      </c>
      <c r="AC10" s="21" t="s">
        <v>498</v>
      </c>
      <c r="AD10" s="21">
        <v>58</v>
      </c>
    </row>
    <row r="11" spans="1:30" ht="15.75" customHeight="1" thickBot="1" x14ac:dyDescent="0.3">
      <c r="A11" s="21">
        <v>6</v>
      </c>
      <c r="B11" s="22">
        <v>1.685E-2</v>
      </c>
      <c r="C11" s="22">
        <v>1.2149999999999999E-2</v>
      </c>
      <c r="D11" s="22">
        <v>3.3700000000000001E-2</v>
      </c>
      <c r="F11" s="21" t="s">
        <v>480</v>
      </c>
      <c r="G11" s="23">
        <v>18735</v>
      </c>
      <c r="H11" s="21">
        <v>0.82</v>
      </c>
      <c r="K11" s="16">
        <f>LARGE(B21:C21,1)/(B21+C21)</f>
        <v>0.50437500000000002</v>
      </c>
      <c r="N11"/>
      <c r="W11" s="21">
        <v>10</v>
      </c>
      <c r="X11" s="21">
        <v>2799</v>
      </c>
      <c r="Y11" s="24">
        <v>44614</v>
      </c>
      <c r="Z11" s="21" t="s">
        <v>515</v>
      </c>
      <c r="AA11" s="21" t="s">
        <v>493</v>
      </c>
      <c r="AB11" s="21">
        <v>12.2</v>
      </c>
      <c r="AC11" s="21" t="s">
        <v>499</v>
      </c>
      <c r="AD11" s="21">
        <v>52</v>
      </c>
    </row>
    <row r="12" spans="1:30" ht="15.75" customHeight="1" thickBot="1" x14ac:dyDescent="0.25">
      <c r="A12" s="21">
        <v>7</v>
      </c>
      <c r="B12" s="22">
        <v>3.1699999999999999E-2</v>
      </c>
      <c r="C12" s="22">
        <v>2.9649999999999996E-2</v>
      </c>
      <c r="D12" s="22">
        <v>6.3399999999999998E-2</v>
      </c>
      <c r="F12" s="21" t="s">
        <v>481</v>
      </c>
      <c r="G12" s="23">
        <v>20534</v>
      </c>
      <c r="H12" s="21">
        <v>0.89</v>
      </c>
      <c r="K12"/>
      <c r="N12"/>
      <c r="W12" s="21">
        <v>20</v>
      </c>
      <c r="X12" s="21">
        <v>2601</v>
      </c>
      <c r="Y12" s="24">
        <v>44908</v>
      </c>
      <c r="Z12" s="21" t="s">
        <v>513</v>
      </c>
      <c r="AA12" s="21" t="s">
        <v>493</v>
      </c>
      <c r="AB12" s="21">
        <v>11.3</v>
      </c>
      <c r="AC12" s="21" t="s">
        <v>499</v>
      </c>
      <c r="AD12" s="21">
        <v>51</v>
      </c>
    </row>
    <row r="13" spans="1:30" ht="15.75" customHeight="1" thickBot="1" x14ac:dyDescent="0.25">
      <c r="A13" s="21">
        <v>8</v>
      </c>
      <c r="B13" s="22">
        <v>2.8899999999999999E-2</v>
      </c>
      <c r="C13" s="22">
        <v>2.785E-2</v>
      </c>
      <c r="D13" s="22">
        <v>5.7799999999999997E-2</v>
      </c>
      <c r="F13" s="21" t="s">
        <v>482</v>
      </c>
      <c r="G13" s="23">
        <v>19916</v>
      </c>
      <c r="H13" s="21">
        <v>0.87</v>
      </c>
      <c r="K13"/>
      <c r="N13"/>
      <c r="W13" s="21">
        <v>25</v>
      </c>
      <c r="X13" s="21">
        <v>2567</v>
      </c>
      <c r="Y13" s="24">
        <v>44853</v>
      </c>
      <c r="Z13" s="21" t="s">
        <v>519</v>
      </c>
      <c r="AA13" s="21" t="s">
        <v>494</v>
      </c>
      <c r="AB13" s="21">
        <v>11.2</v>
      </c>
      <c r="AC13" s="21" t="s">
        <v>498</v>
      </c>
      <c r="AD13" s="21">
        <v>56</v>
      </c>
    </row>
    <row r="14" spans="1:30" ht="15.75" customHeight="1" thickBot="1" x14ac:dyDescent="0.25">
      <c r="A14" s="21">
        <v>9</v>
      </c>
      <c r="B14" s="22">
        <v>3.1099999999999999E-2</v>
      </c>
      <c r="C14" s="22">
        <v>3.0599999999999999E-2</v>
      </c>
      <c r="D14" s="22">
        <v>6.2199999999999998E-2</v>
      </c>
      <c r="F14" s="21" t="s">
        <v>483</v>
      </c>
      <c r="G14" s="23">
        <v>26247</v>
      </c>
      <c r="H14" s="21">
        <v>1.1399999999999999</v>
      </c>
      <c r="K14"/>
      <c r="N14"/>
      <c r="W14" s="21">
        <v>30</v>
      </c>
      <c r="X14" s="21">
        <v>2540</v>
      </c>
      <c r="Y14" s="24">
        <v>44847</v>
      </c>
      <c r="Z14" s="21" t="s">
        <v>523</v>
      </c>
      <c r="AA14" s="21" t="s">
        <v>495</v>
      </c>
      <c r="AB14" s="21">
        <v>11</v>
      </c>
      <c r="AC14" s="21" t="s">
        <v>499</v>
      </c>
      <c r="AD14" s="21">
        <v>58</v>
      </c>
    </row>
    <row r="15" spans="1:30" ht="15.75" customHeight="1" thickBot="1" x14ac:dyDescent="0.25">
      <c r="A15" s="21">
        <v>10</v>
      </c>
      <c r="B15" s="22">
        <v>3.3250000000000002E-2</v>
      </c>
      <c r="C15" s="22">
        <v>3.245E-2</v>
      </c>
      <c r="D15" s="22">
        <v>6.6500000000000004E-2</v>
      </c>
      <c r="F15" s="21" t="s">
        <v>484</v>
      </c>
      <c r="G15" s="23">
        <v>24239</v>
      </c>
      <c r="H15" s="21">
        <v>1.05</v>
      </c>
      <c r="K15"/>
      <c r="N15"/>
      <c r="W15" s="21">
        <v>35</v>
      </c>
      <c r="X15" s="21">
        <v>2508</v>
      </c>
      <c r="Y15" s="24">
        <v>44873</v>
      </c>
      <c r="Z15" s="21" t="s">
        <v>514</v>
      </c>
      <c r="AA15" s="21" t="s">
        <v>493</v>
      </c>
      <c r="AB15" s="21">
        <v>10.9</v>
      </c>
      <c r="AC15" s="21" t="s">
        <v>498</v>
      </c>
      <c r="AD15" s="21">
        <v>51</v>
      </c>
    </row>
    <row r="16" spans="1:30" ht="15.75" customHeight="1" thickBot="1" x14ac:dyDescent="0.25">
      <c r="A16" s="21">
        <v>11</v>
      </c>
      <c r="B16" s="22">
        <v>3.56E-2</v>
      </c>
      <c r="C16" s="22">
        <v>3.5749999999999997E-2</v>
      </c>
      <c r="D16" s="22">
        <v>7.1199999999999999E-2</v>
      </c>
      <c r="F16" s="21" t="s">
        <v>485</v>
      </c>
      <c r="G16" s="23">
        <v>23627</v>
      </c>
      <c r="H16" s="21">
        <v>1.03</v>
      </c>
      <c r="K16"/>
      <c r="N16"/>
      <c r="W16" s="21">
        <v>40</v>
      </c>
      <c r="X16" s="21">
        <v>2498</v>
      </c>
      <c r="Y16" s="24">
        <v>44845</v>
      </c>
      <c r="Z16" s="21" t="s">
        <v>520</v>
      </c>
      <c r="AA16" s="21" t="s">
        <v>493</v>
      </c>
      <c r="AB16" s="21">
        <v>10.9</v>
      </c>
      <c r="AC16" s="21" t="s">
        <v>499</v>
      </c>
      <c r="AD16" s="21">
        <v>51</v>
      </c>
    </row>
    <row r="17" spans="1:30" ht="15.75" customHeight="1" thickBot="1" x14ac:dyDescent="0.25">
      <c r="A17" s="21">
        <v>12</v>
      </c>
      <c r="B17" s="22">
        <v>3.6499999999999998E-2</v>
      </c>
      <c r="C17" s="22">
        <v>3.6499999999999998E-2</v>
      </c>
      <c r="D17" s="22">
        <v>7.2999999999999995E-2</v>
      </c>
      <c r="K17"/>
      <c r="N17"/>
      <c r="W17" s="21">
        <v>45</v>
      </c>
      <c r="X17" s="21">
        <v>2465</v>
      </c>
      <c r="Y17" s="24">
        <v>44608</v>
      </c>
      <c r="Z17" s="21" t="s">
        <v>513</v>
      </c>
      <c r="AA17" s="21" t="s">
        <v>494</v>
      </c>
      <c r="AB17" s="21">
        <v>10.7</v>
      </c>
      <c r="AC17" s="21" t="s">
        <v>498</v>
      </c>
      <c r="AD17" s="21">
        <v>51</v>
      </c>
    </row>
    <row r="18" spans="1:30" ht="15.75" customHeight="1" thickBot="1" x14ac:dyDescent="0.25">
      <c r="A18" s="21">
        <v>13</v>
      </c>
      <c r="B18" s="22">
        <v>3.6299999999999999E-2</v>
      </c>
      <c r="C18" s="22">
        <v>3.7150000000000002E-2</v>
      </c>
      <c r="D18" s="22">
        <v>7.2599999999999998E-2</v>
      </c>
      <c r="K18"/>
      <c r="N18"/>
      <c r="W18" s="21">
        <v>50</v>
      </c>
      <c r="X18" s="21">
        <v>2457</v>
      </c>
      <c r="Y18" s="24">
        <v>44883</v>
      </c>
      <c r="Z18" s="21" t="s">
        <v>514</v>
      </c>
      <c r="AA18" s="21" t="s">
        <v>496</v>
      </c>
      <c r="AB18" s="21">
        <v>10.7</v>
      </c>
      <c r="AC18" s="21" t="s">
        <v>498</v>
      </c>
      <c r="AD18" s="21">
        <v>53</v>
      </c>
    </row>
    <row r="19" spans="1:30" ht="15.75" customHeight="1" thickBot="1" x14ac:dyDescent="0.25">
      <c r="A19" s="21">
        <v>14</v>
      </c>
      <c r="B19" s="22">
        <v>3.8399999999999997E-2</v>
      </c>
      <c r="C19" s="22">
        <v>3.7900000000000003E-2</v>
      </c>
      <c r="D19" s="22">
        <v>7.6799999999999993E-2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2418</v>
      </c>
      <c r="Y19" s="24">
        <v>44846</v>
      </c>
      <c r="Z19" s="21" t="s">
        <v>518</v>
      </c>
      <c r="AA19" s="21" t="s">
        <v>494</v>
      </c>
      <c r="AB19" s="21">
        <v>10.5</v>
      </c>
      <c r="AC19" s="21" t="s">
        <v>499</v>
      </c>
      <c r="AD19" s="21">
        <v>51</v>
      </c>
    </row>
    <row r="20" spans="1:30" ht="15.75" customHeight="1" thickBot="1" x14ac:dyDescent="0.25">
      <c r="A20" s="21">
        <v>15</v>
      </c>
      <c r="B20" s="22">
        <v>3.7850000000000002E-2</v>
      </c>
      <c r="C20" s="22">
        <v>3.8699999999999998E-2</v>
      </c>
      <c r="D20" s="22">
        <v>7.5700000000000003E-2</v>
      </c>
      <c r="F20" s="21" t="s">
        <v>488</v>
      </c>
      <c r="G20" s="23">
        <v>14860</v>
      </c>
      <c r="H20" s="21">
        <v>0.65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2385</v>
      </c>
      <c r="Y20" s="24">
        <v>44606</v>
      </c>
      <c r="Z20" s="21" t="s">
        <v>517</v>
      </c>
      <c r="AA20" s="21" t="s">
        <v>492</v>
      </c>
      <c r="AB20" s="21">
        <v>10.4</v>
      </c>
      <c r="AC20" s="21" t="s">
        <v>498</v>
      </c>
      <c r="AD20" s="21">
        <v>52</v>
      </c>
    </row>
    <row r="21" spans="1:30" ht="15.75" customHeight="1" thickBot="1" x14ac:dyDescent="0.25">
      <c r="A21" s="21">
        <v>16</v>
      </c>
      <c r="B21" s="22">
        <v>3.9649999999999998E-2</v>
      </c>
      <c r="C21" s="22">
        <v>4.0349999999999997E-2</v>
      </c>
      <c r="D21" s="22">
        <v>7.9299999999999995E-2</v>
      </c>
      <c r="F21" s="21" t="s">
        <v>492</v>
      </c>
      <c r="G21" s="23">
        <v>24337</v>
      </c>
      <c r="H21" s="21">
        <v>1.06</v>
      </c>
      <c r="J21" s="12">
        <v>5</v>
      </c>
      <c r="K21" s="12">
        <f>X6</f>
        <v>3027</v>
      </c>
      <c r="L21" s="18"/>
      <c r="M21" s="12"/>
      <c r="N21" s="140">
        <f>K21/$F$2</f>
        <v>0.13160869565217392</v>
      </c>
      <c r="W21" s="21">
        <v>125</v>
      </c>
      <c r="X21" s="21">
        <v>2352</v>
      </c>
      <c r="Y21" s="24">
        <v>44623</v>
      </c>
      <c r="Z21" s="21" t="s">
        <v>517</v>
      </c>
      <c r="AA21" s="21" t="s">
        <v>495</v>
      </c>
      <c r="AB21" s="21">
        <v>10.199999999999999</v>
      </c>
      <c r="AC21" s="21" t="s">
        <v>498</v>
      </c>
      <c r="AD21" s="21">
        <v>51</v>
      </c>
    </row>
    <row r="22" spans="1:30" ht="15.75" customHeight="1" thickBot="1" x14ac:dyDescent="0.25">
      <c r="A22" s="21">
        <v>17</v>
      </c>
      <c r="B22" s="22">
        <v>3.6200000000000003E-2</v>
      </c>
      <c r="C22" s="22">
        <v>3.7650000000000003E-2</v>
      </c>
      <c r="D22" s="22">
        <v>7.2400000000000006E-2</v>
      </c>
      <c r="F22" s="21" t="s">
        <v>493</v>
      </c>
      <c r="G22" s="23">
        <v>25697</v>
      </c>
      <c r="H22" s="21">
        <v>1.1200000000000001</v>
      </c>
      <c r="J22" s="12">
        <v>10</v>
      </c>
      <c r="K22" s="12">
        <f>X11</f>
        <v>2799</v>
      </c>
      <c r="L22" s="18"/>
      <c r="M22" s="12"/>
      <c r="N22" s="140">
        <f t="shared" ref="N22:N28" si="0">K22/$F$2</f>
        <v>0.12169565217391304</v>
      </c>
      <c r="W22" s="21">
        <v>150</v>
      </c>
      <c r="X22" s="21">
        <v>2336</v>
      </c>
      <c r="Y22" s="24">
        <v>44845</v>
      </c>
      <c r="Z22" s="21" t="s">
        <v>515</v>
      </c>
      <c r="AA22" s="21" t="s">
        <v>493</v>
      </c>
      <c r="AB22" s="21">
        <v>10.199999999999999</v>
      </c>
      <c r="AC22" s="21" t="s">
        <v>498</v>
      </c>
      <c r="AD22" s="21">
        <v>52</v>
      </c>
    </row>
    <row r="23" spans="1:30" ht="15.75" customHeight="1" thickBot="1" x14ac:dyDescent="0.25">
      <c r="A23" s="21">
        <v>18</v>
      </c>
      <c r="B23" s="22">
        <v>2.8199999999999999E-2</v>
      </c>
      <c r="C23" s="22">
        <v>2.8500000000000001E-2</v>
      </c>
      <c r="D23" s="22">
        <v>5.6399999999999999E-2</v>
      </c>
      <c r="F23" s="21" t="s">
        <v>494</v>
      </c>
      <c r="G23" s="23">
        <v>26520</v>
      </c>
      <c r="H23" s="21">
        <v>1.1499999999999999</v>
      </c>
      <c r="J23" s="12">
        <v>20</v>
      </c>
      <c r="K23" s="12">
        <f>X12</f>
        <v>2601</v>
      </c>
      <c r="L23" s="18"/>
      <c r="M23" s="12"/>
      <c r="N23" s="140">
        <f t="shared" si="0"/>
        <v>0.11308695652173913</v>
      </c>
      <c r="W23" s="21">
        <v>175</v>
      </c>
      <c r="X23" s="21">
        <v>2326</v>
      </c>
      <c r="Y23" s="24">
        <v>44599</v>
      </c>
      <c r="Z23" s="21" t="s">
        <v>517</v>
      </c>
      <c r="AA23" s="21" t="s">
        <v>492</v>
      </c>
      <c r="AB23" s="21">
        <v>10.1</v>
      </c>
      <c r="AC23" s="21" t="s">
        <v>498</v>
      </c>
      <c r="AD23" s="21">
        <v>50</v>
      </c>
    </row>
    <row r="24" spans="1:30" ht="15.75" customHeight="1" thickBot="1" x14ac:dyDescent="0.25">
      <c r="A24" s="21">
        <v>19</v>
      </c>
      <c r="B24" s="22">
        <v>2.1350000000000001E-2</v>
      </c>
      <c r="C24" s="22">
        <v>2.4850000000000004E-2</v>
      </c>
      <c r="D24" s="22">
        <v>4.2700000000000002E-2</v>
      </c>
      <c r="F24" s="21" t="s">
        <v>495</v>
      </c>
      <c r="G24" s="23">
        <v>25537</v>
      </c>
      <c r="H24" s="21">
        <v>1.1100000000000001</v>
      </c>
      <c r="J24" s="12">
        <v>30</v>
      </c>
      <c r="K24" s="12">
        <f>X14</f>
        <v>2540</v>
      </c>
      <c r="L24" s="18"/>
      <c r="M24" s="12"/>
      <c r="N24" s="140">
        <f t="shared" si="0"/>
        <v>0.11043478260869566</v>
      </c>
      <c r="W24" s="21">
        <v>200</v>
      </c>
      <c r="X24" s="21">
        <v>2311</v>
      </c>
      <c r="Y24" s="24">
        <v>44635</v>
      </c>
      <c r="Z24" s="21" t="s">
        <v>517</v>
      </c>
      <c r="AA24" s="21" t="s">
        <v>493</v>
      </c>
      <c r="AB24" s="21">
        <v>10</v>
      </c>
      <c r="AC24" s="21" t="s">
        <v>498</v>
      </c>
      <c r="AD24" s="21">
        <v>53</v>
      </c>
    </row>
    <row r="25" spans="1:30" ht="15.75" customHeight="1" thickBot="1" x14ac:dyDescent="0.25">
      <c r="A25" s="21">
        <v>20</v>
      </c>
      <c r="B25" s="22">
        <v>1.44E-2</v>
      </c>
      <c r="C25" s="22">
        <v>1.5699999999999999E-2</v>
      </c>
      <c r="D25" s="22">
        <v>2.8799999999999999E-2</v>
      </c>
      <c r="F25" s="21" t="s">
        <v>496</v>
      </c>
      <c r="G25" s="23">
        <v>25551</v>
      </c>
      <c r="H25" s="21">
        <v>1.1100000000000001</v>
      </c>
      <c r="J25" s="12">
        <v>50</v>
      </c>
      <c r="K25" s="12">
        <f>X18</f>
        <v>2457</v>
      </c>
      <c r="L25" s="18"/>
      <c r="M25" s="12"/>
      <c r="N25" s="140">
        <f t="shared" si="0"/>
        <v>0.10682608695652174</v>
      </c>
      <c r="W25" s="21"/>
      <c r="X25" s="21"/>
      <c r="Y25" s="24"/>
      <c r="Z25" s="21"/>
      <c r="AA25" s="21"/>
      <c r="AB25" s="21"/>
      <c r="AC25" s="21"/>
      <c r="AD25" s="21"/>
    </row>
    <row r="26" spans="1:30" ht="15.75" customHeight="1" thickBot="1" x14ac:dyDescent="0.25">
      <c r="A26" s="21">
        <v>21</v>
      </c>
      <c r="B26" s="22">
        <v>1.025E-2</v>
      </c>
      <c r="C26" s="22">
        <v>1.09E-2</v>
      </c>
      <c r="D26" s="22">
        <v>2.0500000000000001E-2</v>
      </c>
      <c r="F26" s="21" t="s">
        <v>497</v>
      </c>
      <c r="G26" s="23">
        <v>18591</v>
      </c>
      <c r="H26" s="21">
        <v>0.81</v>
      </c>
      <c r="J26" s="12">
        <v>100</v>
      </c>
      <c r="K26" s="12">
        <f>X20</f>
        <v>2385</v>
      </c>
      <c r="L26" s="18"/>
      <c r="M26" s="12"/>
      <c r="N26" s="140">
        <f t="shared" si="0"/>
        <v>0.10369565217391305</v>
      </c>
    </row>
    <row r="27" spans="1:30" ht="15.75" customHeight="1" thickBot="1" x14ac:dyDescent="0.25">
      <c r="A27" s="21">
        <v>22</v>
      </c>
      <c r="B27" s="22">
        <v>6.8999999999999999E-3</v>
      </c>
      <c r="C27" s="22">
        <v>7.4000000000000003E-3</v>
      </c>
      <c r="D27" s="22">
        <v>1.38E-2</v>
      </c>
      <c r="J27" s="12">
        <v>150</v>
      </c>
      <c r="K27" s="12">
        <f>X22</f>
        <v>2336</v>
      </c>
      <c r="L27" s="18"/>
      <c r="M27" s="12"/>
      <c r="N27" s="140">
        <f t="shared" si="0"/>
        <v>0.10156521739130435</v>
      </c>
    </row>
    <row r="28" spans="1:30" ht="15.75" customHeight="1" thickBot="1" x14ac:dyDescent="0.25">
      <c r="A28" s="21">
        <v>23</v>
      </c>
      <c r="B28" s="22">
        <v>4.1000000000000003E-3</v>
      </c>
      <c r="C28" s="22">
        <v>4.7999999999999996E-3</v>
      </c>
      <c r="D28" s="22">
        <v>8.2000000000000007E-3</v>
      </c>
      <c r="J28" s="12">
        <v>200</v>
      </c>
      <c r="K28" s="12">
        <f>X24</f>
        <v>2311</v>
      </c>
      <c r="L28" s="18"/>
      <c r="M28" s="12"/>
      <c r="N28" s="140">
        <f t="shared" si="0"/>
        <v>0.10047826086956521</v>
      </c>
    </row>
    <row r="29" spans="1:30" ht="15.75" customHeight="1" x14ac:dyDescent="0.2">
      <c r="K29"/>
      <c r="N29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Sheet29">
    <pageSetUpPr fitToPage="1"/>
  </sheetPr>
  <dimension ref="A1:AD50"/>
  <sheetViews>
    <sheetView topLeftCell="B1"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8.5" hidden="1" customWidth="1"/>
  </cols>
  <sheetData>
    <row r="1" spans="1:30" ht="24" thickBot="1" x14ac:dyDescent="0.25">
      <c r="A1" s="151" t="s">
        <v>537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4">
      <c r="D2" s="5" t="s">
        <v>673</v>
      </c>
      <c r="F2" s="6">
        <v>45100</v>
      </c>
      <c r="H2" s="7" t="s">
        <v>462</v>
      </c>
      <c r="W2" s="21">
        <v>1</v>
      </c>
      <c r="X2" s="21">
        <v>4184</v>
      </c>
      <c r="Y2" s="24">
        <v>44624</v>
      </c>
      <c r="Z2" s="21" t="s">
        <v>515</v>
      </c>
      <c r="AA2" s="21" t="s">
        <v>496</v>
      </c>
      <c r="AB2" s="21">
        <v>9.3000000000000007</v>
      </c>
      <c r="AC2" s="21" t="s">
        <v>464</v>
      </c>
      <c r="AD2" s="21">
        <v>51</v>
      </c>
    </row>
    <row r="3" spans="1:30" ht="15.75" customHeight="1" thickBot="1" x14ac:dyDescent="0.25">
      <c r="W3" s="21">
        <v>2</v>
      </c>
      <c r="X3" s="21">
        <v>4180</v>
      </c>
      <c r="Y3" s="24">
        <v>44918</v>
      </c>
      <c r="Z3" s="21" t="s">
        <v>517</v>
      </c>
      <c r="AA3" s="21" t="s">
        <v>496</v>
      </c>
      <c r="AB3" s="21">
        <v>9.3000000000000007</v>
      </c>
      <c r="AC3" s="21" t="s">
        <v>464</v>
      </c>
      <c r="AD3" s="21">
        <v>51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4163</v>
      </c>
      <c r="Y4" s="24">
        <v>44914</v>
      </c>
      <c r="Z4" s="21" t="s">
        <v>514</v>
      </c>
      <c r="AA4" s="21" t="s">
        <v>492</v>
      </c>
      <c r="AB4" s="21">
        <v>9.1999999999999993</v>
      </c>
      <c r="AC4" s="21" t="s">
        <v>464</v>
      </c>
      <c r="AD4" s="21">
        <v>52</v>
      </c>
    </row>
    <row r="5" spans="1:30" ht="15.75" customHeight="1" thickBot="1" x14ac:dyDescent="0.25">
      <c r="A5" s="21">
        <v>0</v>
      </c>
      <c r="B5" s="22">
        <v>3.5121951219512196E-3</v>
      </c>
      <c r="C5" s="22">
        <v>2.9707317073170729E-3</v>
      </c>
      <c r="D5" s="41">
        <v>6.4999999999999997E-3</v>
      </c>
      <c r="F5" s="21" t="s">
        <v>471</v>
      </c>
      <c r="G5" s="23">
        <v>43767</v>
      </c>
      <c r="H5" s="21">
        <v>0.97</v>
      </c>
      <c r="J5" s="164" t="s">
        <v>472</v>
      </c>
      <c r="K5" s="165"/>
      <c r="L5" s="165"/>
      <c r="M5" s="165"/>
      <c r="N5" s="166"/>
      <c r="W5" s="21">
        <v>4</v>
      </c>
      <c r="X5" s="21">
        <v>4159</v>
      </c>
      <c r="Y5" s="24">
        <v>44582</v>
      </c>
      <c r="Z5" s="21" t="s">
        <v>514</v>
      </c>
      <c r="AA5" s="21" t="s">
        <v>496</v>
      </c>
      <c r="AB5" s="21">
        <v>9.1999999999999993</v>
      </c>
      <c r="AC5" s="21" t="s">
        <v>464</v>
      </c>
      <c r="AD5" s="21">
        <v>51</v>
      </c>
    </row>
    <row r="6" spans="1:30" ht="15.75" customHeight="1" thickBot="1" x14ac:dyDescent="0.25">
      <c r="A6" s="21">
        <v>1</v>
      </c>
      <c r="B6" s="22">
        <v>2.1463414634146343E-3</v>
      </c>
      <c r="C6" s="22">
        <v>1.8439024390243901E-3</v>
      </c>
      <c r="D6" s="22">
        <v>4.0000000000000001E-3</v>
      </c>
      <c r="F6" s="21" t="s">
        <v>473</v>
      </c>
      <c r="G6" s="23">
        <v>48983</v>
      </c>
      <c r="H6" s="21">
        <v>1.0900000000000001</v>
      </c>
      <c r="J6" s="113" t="s">
        <v>474</v>
      </c>
      <c r="K6" s="114">
        <f>LARGE((K8,K9),1)</f>
        <v>0.61165048543689315</v>
      </c>
      <c r="L6" s="45"/>
      <c r="M6" s="45"/>
      <c r="N6" s="114" t="s">
        <v>465</v>
      </c>
      <c r="W6" s="21">
        <v>5</v>
      </c>
      <c r="X6" s="21">
        <v>4156</v>
      </c>
      <c r="Y6" s="24">
        <v>44582</v>
      </c>
      <c r="Z6" s="21" t="s">
        <v>515</v>
      </c>
      <c r="AA6" s="21" t="s">
        <v>496</v>
      </c>
      <c r="AB6" s="21">
        <v>9.1999999999999993</v>
      </c>
      <c r="AC6" s="21" t="s">
        <v>464</v>
      </c>
      <c r="AD6" s="21">
        <v>53</v>
      </c>
    </row>
    <row r="7" spans="1:30" ht="15.75" customHeight="1" thickBot="1" x14ac:dyDescent="0.25">
      <c r="A7" s="21">
        <v>2</v>
      </c>
      <c r="B7" s="22">
        <v>1.7560975609756098E-3</v>
      </c>
      <c r="C7" s="22">
        <v>1.5365853658536584E-3</v>
      </c>
      <c r="D7" s="22">
        <v>3.3E-3</v>
      </c>
      <c r="F7" s="21" t="s">
        <v>475</v>
      </c>
      <c r="G7" s="23">
        <v>49434</v>
      </c>
      <c r="H7" s="21">
        <v>1.1000000000000001</v>
      </c>
      <c r="J7" s="12" t="s">
        <v>476</v>
      </c>
      <c r="K7" s="114">
        <f>LARGE((K10,K11),1)</f>
        <v>0.51305334846765038</v>
      </c>
      <c r="L7" s="45"/>
      <c r="M7" s="45"/>
      <c r="N7" s="114" t="s">
        <v>464</v>
      </c>
      <c r="W7" s="21">
        <v>6</v>
      </c>
      <c r="X7" s="21">
        <v>4154</v>
      </c>
      <c r="Y7" s="24">
        <v>44606</v>
      </c>
      <c r="Z7" s="21" t="s">
        <v>514</v>
      </c>
      <c r="AA7" s="21" t="s">
        <v>492</v>
      </c>
      <c r="AB7" s="21">
        <v>9.1999999999999993</v>
      </c>
      <c r="AC7" s="21" t="s">
        <v>464</v>
      </c>
      <c r="AD7" s="21">
        <v>51</v>
      </c>
    </row>
    <row r="8" spans="1:30" ht="15.75" customHeight="1" thickBot="1" x14ac:dyDescent="0.3">
      <c r="A8" s="21">
        <v>3</v>
      </c>
      <c r="B8" s="22">
        <v>1.4634146341463415E-3</v>
      </c>
      <c r="C8" s="22">
        <v>1.5365853658536584E-3</v>
      </c>
      <c r="D8" s="22">
        <v>3.0000000000000001E-3</v>
      </c>
      <c r="F8" s="21" t="s">
        <v>477</v>
      </c>
      <c r="G8" s="23">
        <v>46935</v>
      </c>
      <c r="H8" s="21">
        <v>1.04</v>
      </c>
      <c r="K8" s="16">
        <f>LARGE(B11:C11,1)/(B11+C11)</f>
        <v>0.61165048543689315</v>
      </c>
      <c r="W8" s="21">
        <v>7</v>
      </c>
      <c r="X8" s="21">
        <v>4150</v>
      </c>
      <c r="Y8" s="24">
        <v>44911</v>
      </c>
      <c r="Z8" s="21" t="s">
        <v>517</v>
      </c>
      <c r="AA8" s="21" t="s">
        <v>496</v>
      </c>
      <c r="AB8" s="21">
        <v>9.1999999999999993</v>
      </c>
      <c r="AC8" s="21" t="s">
        <v>464</v>
      </c>
      <c r="AD8" s="21">
        <v>50</v>
      </c>
    </row>
    <row r="9" spans="1:30" ht="15.75" customHeight="1" thickBot="1" x14ac:dyDescent="0.3">
      <c r="A9" s="21">
        <v>4</v>
      </c>
      <c r="B9" s="22">
        <v>1.5121951219512196E-3</v>
      </c>
      <c r="C9" s="22">
        <v>2.2536585365853659E-3</v>
      </c>
      <c r="D9" s="22">
        <v>3.8E-3</v>
      </c>
      <c r="F9" s="21" t="s">
        <v>478</v>
      </c>
      <c r="G9" s="23">
        <v>44760</v>
      </c>
      <c r="H9" s="21">
        <v>0.99</v>
      </c>
      <c r="K9" s="16">
        <f>LARGE(B12:C12,1)/(B12+C12)</f>
        <v>0.58127141225732781</v>
      </c>
      <c r="W9" s="21">
        <v>8</v>
      </c>
      <c r="X9" s="21">
        <v>4134</v>
      </c>
      <c r="Y9" s="24">
        <v>44608</v>
      </c>
      <c r="Z9" s="21" t="s">
        <v>513</v>
      </c>
      <c r="AA9" s="21" t="s">
        <v>494</v>
      </c>
      <c r="AB9" s="21">
        <v>9.1999999999999993</v>
      </c>
      <c r="AC9" s="21" t="s">
        <v>464</v>
      </c>
      <c r="AD9" s="21">
        <v>54</v>
      </c>
    </row>
    <row r="10" spans="1:30" ht="15.75" customHeight="1" thickBot="1" x14ac:dyDescent="0.3">
      <c r="A10" s="21">
        <v>5</v>
      </c>
      <c r="B10" s="22">
        <v>3.5609756097560973E-3</v>
      </c>
      <c r="C10" s="22">
        <v>6.2487804878048779E-3</v>
      </c>
      <c r="D10" s="22">
        <v>9.7999999999999997E-3</v>
      </c>
      <c r="F10" s="21" t="s">
        <v>479</v>
      </c>
      <c r="G10" s="23">
        <v>43486</v>
      </c>
      <c r="H10" s="21">
        <v>0.96</v>
      </c>
      <c r="K10" s="16">
        <f>LARGE(B20:C20,1)/(B20+C20)</f>
        <v>0.51305334846765038</v>
      </c>
      <c r="W10" s="21">
        <v>9</v>
      </c>
      <c r="X10" s="21">
        <v>4128</v>
      </c>
      <c r="Y10" s="24">
        <v>44603</v>
      </c>
      <c r="Z10" s="21" t="s">
        <v>515</v>
      </c>
      <c r="AA10" s="21" t="s">
        <v>496</v>
      </c>
      <c r="AB10" s="21">
        <v>9.1999999999999993</v>
      </c>
      <c r="AC10" s="21" t="s">
        <v>464</v>
      </c>
      <c r="AD10" s="21">
        <v>51</v>
      </c>
    </row>
    <row r="11" spans="1:30" ht="15.75" customHeight="1" thickBot="1" x14ac:dyDescent="0.3">
      <c r="A11" s="21">
        <v>6</v>
      </c>
      <c r="B11" s="22">
        <v>1.0536585365853659E-2</v>
      </c>
      <c r="C11" s="22">
        <v>1.659512195121951E-2</v>
      </c>
      <c r="D11" s="22">
        <v>2.7199999999999998E-2</v>
      </c>
      <c r="F11" s="21" t="s">
        <v>480</v>
      </c>
      <c r="G11" s="23">
        <v>43786</v>
      </c>
      <c r="H11" s="21">
        <v>0.97</v>
      </c>
      <c r="K11" s="16">
        <f>LARGE(B21:C21,1)/(B21+C21)</f>
        <v>0.5125725338491296</v>
      </c>
      <c r="W11" s="21">
        <v>10</v>
      </c>
      <c r="X11" s="21">
        <v>4127</v>
      </c>
      <c r="Y11" s="24">
        <v>44609</v>
      </c>
      <c r="Z11" s="21" t="s">
        <v>514</v>
      </c>
      <c r="AA11" s="21" t="s">
        <v>495</v>
      </c>
      <c r="AB11" s="21">
        <v>9.1999999999999993</v>
      </c>
      <c r="AC11" s="21" t="s">
        <v>465</v>
      </c>
      <c r="AD11" s="21">
        <v>50</v>
      </c>
    </row>
    <row r="12" spans="1:30" ht="15.75" customHeight="1" thickBot="1" x14ac:dyDescent="0.25">
      <c r="A12" s="21">
        <v>7</v>
      </c>
      <c r="B12" s="22">
        <v>1.8780487804878048E-2</v>
      </c>
      <c r="C12" s="22">
        <v>2.6070731707317073E-2</v>
      </c>
      <c r="D12" s="22">
        <v>4.4900000000000002E-2</v>
      </c>
      <c r="F12" s="21" t="s">
        <v>481</v>
      </c>
      <c r="G12" s="23">
        <v>44716</v>
      </c>
      <c r="H12" s="21">
        <v>0.99</v>
      </c>
      <c r="W12" s="21">
        <v>20</v>
      </c>
      <c r="X12" s="21">
        <v>4083</v>
      </c>
      <c r="Y12" s="24">
        <v>44606</v>
      </c>
      <c r="Z12" s="21" t="s">
        <v>515</v>
      </c>
      <c r="AA12" s="21" t="s">
        <v>492</v>
      </c>
      <c r="AB12" s="21">
        <v>9.1</v>
      </c>
      <c r="AC12" s="21" t="s">
        <v>465</v>
      </c>
      <c r="AD12" s="21">
        <v>50</v>
      </c>
    </row>
    <row r="13" spans="1:30" ht="15.75" customHeight="1" thickBot="1" x14ac:dyDescent="0.25">
      <c r="A13" s="21">
        <v>8</v>
      </c>
      <c r="B13" s="22">
        <v>2.2926829268292682E-2</v>
      </c>
      <c r="C13" s="22">
        <v>2.9758536585365852E-2</v>
      </c>
      <c r="D13" s="22">
        <v>5.2699999999999997E-2</v>
      </c>
      <c r="F13" s="21" t="s">
        <v>482</v>
      </c>
      <c r="G13" s="23">
        <v>43351</v>
      </c>
      <c r="H13" s="21">
        <v>0.96</v>
      </c>
      <c r="W13" s="21">
        <v>25</v>
      </c>
      <c r="X13" s="21">
        <v>4075</v>
      </c>
      <c r="Y13" s="24">
        <v>44615</v>
      </c>
      <c r="Z13" s="21" t="s">
        <v>513</v>
      </c>
      <c r="AA13" s="21" t="s">
        <v>494</v>
      </c>
      <c r="AB13" s="21">
        <v>9</v>
      </c>
      <c r="AC13" s="21" t="s">
        <v>464</v>
      </c>
      <c r="AD13" s="21">
        <v>54</v>
      </c>
    </row>
    <row r="14" spans="1:30" ht="15.75" customHeight="1" thickBot="1" x14ac:dyDescent="0.25">
      <c r="A14" s="21">
        <v>9</v>
      </c>
      <c r="B14" s="22">
        <v>2.7170731707317076E-2</v>
      </c>
      <c r="C14" s="22">
        <v>3.175609756097561E-2</v>
      </c>
      <c r="D14" s="22">
        <v>5.8900000000000001E-2</v>
      </c>
      <c r="F14" s="21" t="s">
        <v>483</v>
      </c>
      <c r="G14" s="23">
        <v>42319</v>
      </c>
      <c r="H14" s="21">
        <v>0.94</v>
      </c>
      <c r="W14" s="21">
        <v>30</v>
      </c>
      <c r="X14" s="21">
        <v>4062</v>
      </c>
      <c r="Y14" s="24">
        <v>44652</v>
      </c>
      <c r="Z14" s="21" t="s">
        <v>514</v>
      </c>
      <c r="AA14" s="21" t="s">
        <v>496</v>
      </c>
      <c r="AB14" s="21">
        <v>9</v>
      </c>
      <c r="AC14" s="21" t="s">
        <v>464</v>
      </c>
      <c r="AD14" s="21">
        <v>51</v>
      </c>
    </row>
    <row r="15" spans="1:30" ht="15.75" customHeight="1" thickBot="1" x14ac:dyDescent="0.25">
      <c r="A15" s="21">
        <v>10</v>
      </c>
      <c r="B15" s="22">
        <v>3.1268292682926829E-2</v>
      </c>
      <c r="C15" s="22">
        <v>3.4880487804878048E-2</v>
      </c>
      <c r="D15" s="22">
        <v>6.6100000000000006E-2</v>
      </c>
      <c r="F15" s="21" t="s">
        <v>484</v>
      </c>
      <c r="G15" s="23">
        <v>44442</v>
      </c>
      <c r="H15" s="21">
        <v>0.99</v>
      </c>
      <c r="W15" s="21">
        <v>35</v>
      </c>
      <c r="X15" s="21">
        <v>4047</v>
      </c>
      <c r="Y15" s="24">
        <v>44581</v>
      </c>
      <c r="Z15" s="21" t="s">
        <v>513</v>
      </c>
      <c r="AA15" s="21" t="s">
        <v>495</v>
      </c>
      <c r="AB15" s="21">
        <v>9</v>
      </c>
      <c r="AC15" s="21" t="s">
        <v>464</v>
      </c>
      <c r="AD15" s="21">
        <v>52</v>
      </c>
    </row>
    <row r="16" spans="1:30" ht="15.75" customHeight="1" thickBot="1" x14ac:dyDescent="0.25">
      <c r="A16" s="21">
        <v>11</v>
      </c>
      <c r="B16" s="22">
        <v>3.458536585365854E-2</v>
      </c>
      <c r="C16" s="22">
        <v>3.754390243902439E-2</v>
      </c>
      <c r="D16" s="22">
        <v>7.2099999999999997E-2</v>
      </c>
      <c r="F16" s="21" t="s">
        <v>485</v>
      </c>
      <c r="G16" s="23">
        <v>44802</v>
      </c>
      <c r="H16" s="21">
        <v>0.99</v>
      </c>
      <c r="W16" s="21">
        <v>40</v>
      </c>
      <c r="X16" s="21">
        <v>4040</v>
      </c>
      <c r="Y16" s="24">
        <v>44911</v>
      </c>
      <c r="Z16" s="21" t="s">
        <v>515</v>
      </c>
      <c r="AA16" s="21" t="s">
        <v>496</v>
      </c>
      <c r="AB16" s="21">
        <v>9</v>
      </c>
      <c r="AC16" s="21" t="s">
        <v>464</v>
      </c>
      <c r="AD16" s="21">
        <v>51</v>
      </c>
    </row>
    <row r="17" spans="1:30" ht="15.75" customHeight="1" thickBot="1" x14ac:dyDescent="0.25">
      <c r="A17" s="21">
        <v>12</v>
      </c>
      <c r="B17" s="22">
        <v>3.6585365853658534E-2</v>
      </c>
      <c r="C17" s="22">
        <v>3.8209756097560978E-2</v>
      </c>
      <c r="D17" s="22">
        <v>7.4800000000000005E-2</v>
      </c>
      <c r="W17" s="21">
        <v>45</v>
      </c>
      <c r="X17" s="21">
        <v>4032</v>
      </c>
      <c r="Y17" s="24">
        <v>44580</v>
      </c>
      <c r="Z17" s="21" t="s">
        <v>514</v>
      </c>
      <c r="AA17" s="21" t="s">
        <v>494</v>
      </c>
      <c r="AB17" s="21">
        <v>8.9</v>
      </c>
      <c r="AC17" s="21" t="s">
        <v>464</v>
      </c>
      <c r="AD17" s="21">
        <v>50</v>
      </c>
    </row>
    <row r="18" spans="1:30" ht="15.75" customHeight="1" thickBot="1" x14ac:dyDescent="0.25">
      <c r="A18" s="21">
        <v>13</v>
      </c>
      <c r="B18" s="22">
        <v>3.6682926829268298E-2</v>
      </c>
      <c r="C18" s="22">
        <v>3.7646341463414633E-2</v>
      </c>
      <c r="D18" s="22">
        <v>7.4300000000000005E-2</v>
      </c>
      <c r="W18" s="21">
        <v>50</v>
      </c>
      <c r="X18" s="21">
        <v>4022</v>
      </c>
      <c r="Y18" s="24">
        <v>44862</v>
      </c>
      <c r="Z18" s="21" t="s">
        <v>514</v>
      </c>
      <c r="AA18" s="21" t="s">
        <v>496</v>
      </c>
      <c r="AB18" s="21">
        <v>8.9</v>
      </c>
      <c r="AC18" s="21" t="s">
        <v>464</v>
      </c>
      <c r="AD18" s="21">
        <v>55</v>
      </c>
    </row>
    <row r="19" spans="1:30" ht="15.75" customHeight="1" thickBot="1" x14ac:dyDescent="0.25">
      <c r="A19" s="21">
        <v>14</v>
      </c>
      <c r="B19" s="22">
        <v>3.7365853658536584E-2</v>
      </c>
      <c r="C19" s="22">
        <v>3.7339024390243905E-2</v>
      </c>
      <c r="D19" s="22">
        <v>7.4700000000000003E-2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3993</v>
      </c>
      <c r="Y19" s="24">
        <v>44918</v>
      </c>
      <c r="Z19" s="21" t="s">
        <v>514</v>
      </c>
      <c r="AA19" s="21" t="s">
        <v>496</v>
      </c>
      <c r="AB19" s="21">
        <v>8.9</v>
      </c>
      <c r="AC19" s="21" t="s">
        <v>464</v>
      </c>
      <c r="AD19" s="21">
        <v>52</v>
      </c>
    </row>
    <row r="20" spans="1:30" ht="15.75" customHeight="1" thickBot="1" x14ac:dyDescent="0.25">
      <c r="A20" s="21">
        <v>15</v>
      </c>
      <c r="B20" s="22">
        <v>3.8585365853658536E-2</v>
      </c>
      <c r="C20" s="22">
        <v>3.6621951219512193E-2</v>
      </c>
      <c r="D20" s="22">
        <v>7.5200000000000003E-2</v>
      </c>
      <c r="F20" s="21" t="s">
        <v>488</v>
      </c>
      <c r="G20" s="23">
        <v>33571</v>
      </c>
      <c r="H20" s="21">
        <v>0.74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3972</v>
      </c>
      <c r="Y20" s="24">
        <v>44608</v>
      </c>
      <c r="Z20" s="21" t="s">
        <v>517</v>
      </c>
      <c r="AA20" s="21" t="s">
        <v>494</v>
      </c>
      <c r="AB20" s="21">
        <v>8.8000000000000007</v>
      </c>
      <c r="AC20" s="21" t="s">
        <v>464</v>
      </c>
      <c r="AD20" s="21">
        <v>52</v>
      </c>
    </row>
    <row r="21" spans="1:30" ht="15.75" customHeight="1" thickBot="1" x14ac:dyDescent="0.25">
      <c r="A21" s="21">
        <v>16</v>
      </c>
      <c r="B21" s="22">
        <v>3.8780487804878049E-2</v>
      </c>
      <c r="C21" s="22">
        <v>3.6878048780487803E-2</v>
      </c>
      <c r="D21" s="22">
        <v>7.5600000000000001E-2</v>
      </c>
      <c r="F21" s="21" t="s">
        <v>492</v>
      </c>
      <c r="G21" s="23">
        <v>46150</v>
      </c>
      <c r="H21" s="21">
        <v>1.02</v>
      </c>
      <c r="J21" s="12">
        <v>5</v>
      </c>
      <c r="K21" s="12">
        <f>X6</f>
        <v>4156</v>
      </c>
      <c r="L21" s="18"/>
      <c r="M21" s="12"/>
      <c r="N21" s="140">
        <f>K21/$F$2</f>
        <v>9.2150776053215075E-2</v>
      </c>
      <c r="W21" s="21">
        <v>125</v>
      </c>
      <c r="X21" s="21">
        <v>3955</v>
      </c>
      <c r="Y21" s="24">
        <v>44886</v>
      </c>
      <c r="Z21" s="21" t="s">
        <v>514</v>
      </c>
      <c r="AA21" s="21" t="s">
        <v>492</v>
      </c>
      <c r="AB21" s="21">
        <v>8.8000000000000007</v>
      </c>
      <c r="AC21" s="21" t="s">
        <v>464</v>
      </c>
      <c r="AD21" s="21">
        <v>53</v>
      </c>
    </row>
    <row r="22" spans="1:30" ht="15.75" customHeight="1" thickBot="1" x14ac:dyDescent="0.25">
      <c r="A22" s="21">
        <v>17</v>
      </c>
      <c r="B22" s="22">
        <v>3.848780487804878E-2</v>
      </c>
      <c r="C22" s="22">
        <v>3.447073170731707E-2</v>
      </c>
      <c r="D22" s="22">
        <v>7.2900000000000006E-2</v>
      </c>
      <c r="F22" s="21" t="s">
        <v>493</v>
      </c>
      <c r="G22" s="23">
        <v>48471</v>
      </c>
      <c r="H22" s="21">
        <v>1.08</v>
      </c>
      <c r="J22" s="12">
        <v>10</v>
      </c>
      <c r="K22" s="12">
        <f>X11</f>
        <v>4127</v>
      </c>
      <c r="L22" s="18"/>
      <c r="M22" s="12"/>
      <c r="N22" s="140">
        <f t="shared" ref="N22:N28" si="0">K22/$F$2</f>
        <v>9.1507760532150775E-2</v>
      </c>
      <c r="W22" s="21">
        <v>150</v>
      </c>
      <c r="X22" s="21">
        <v>3937</v>
      </c>
      <c r="Y22" s="24">
        <v>44631</v>
      </c>
      <c r="Z22" s="21" t="s">
        <v>515</v>
      </c>
      <c r="AA22" s="21" t="s">
        <v>496</v>
      </c>
      <c r="AB22" s="21">
        <v>8.6999999999999993</v>
      </c>
      <c r="AC22" s="21" t="s">
        <v>464</v>
      </c>
      <c r="AD22" s="21">
        <v>51</v>
      </c>
    </row>
    <row r="23" spans="1:30" ht="15.75" customHeight="1" thickBot="1" x14ac:dyDescent="0.25">
      <c r="A23" s="21">
        <v>18</v>
      </c>
      <c r="B23" s="22">
        <v>3.0439024390243902E-2</v>
      </c>
      <c r="C23" s="22">
        <v>2.9656097560975609E-2</v>
      </c>
      <c r="D23" s="22">
        <v>6.0100000000000001E-2</v>
      </c>
      <c r="F23" s="21" t="s">
        <v>494</v>
      </c>
      <c r="G23" s="23">
        <v>48378</v>
      </c>
      <c r="H23" s="21">
        <v>1.07</v>
      </c>
      <c r="J23" s="12">
        <v>20</v>
      </c>
      <c r="K23" s="12">
        <f>X12</f>
        <v>4083</v>
      </c>
      <c r="L23" s="18"/>
      <c r="M23" s="12"/>
      <c r="N23" s="140">
        <f t="shared" si="0"/>
        <v>9.0532150776053213E-2</v>
      </c>
      <c r="W23" s="21">
        <v>175</v>
      </c>
      <c r="X23" s="21">
        <v>3926</v>
      </c>
      <c r="Y23" s="24">
        <v>44621</v>
      </c>
      <c r="Z23" s="21" t="s">
        <v>518</v>
      </c>
      <c r="AA23" s="21" t="s">
        <v>493</v>
      </c>
      <c r="AB23" s="21">
        <v>8.6999999999999993</v>
      </c>
      <c r="AC23" s="21" t="s">
        <v>464</v>
      </c>
      <c r="AD23" s="21">
        <v>50</v>
      </c>
    </row>
    <row r="24" spans="1:30" ht="15.75" customHeight="1" thickBot="1" x14ac:dyDescent="0.25">
      <c r="A24" s="21">
        <v>19</v>
      </c>
      <c r="B24" s="22">
        <v>2.3512195121951223E-2</v>
      </c>
      <c r="C24" s="22">
        <v>2.3817073170731708E-2</v>
      </c>
      <c r="D24" s="22">
        <v>4.7300000000000002E-2</v>
      </c>
      <c r="F24" s="21" t="s">
        <v>495</v>
      </c>
      <c r="G24" s="23">
        <v>47328</v>
      </c>
      <c r="H24" s="21">
        <v>1.05</v>
      </c>
      <c r="J24" s="12">
        <v>30</v>
      </c>
      <c r="K24" s="12">
        <f>X14</f>
        <v>4062</v>
      </c>
      <c r="L24" s="18"/>
      <c r="M24" s="12"/>
      <c r="N24" s="140">
        <f t="shared" si="0"/>
        <v>9.0066518847006657E-2</v>
      </c>
      <c r="W24" s="21">
        <v>200</v>
      </c>
      <c r="X24" s="21">
        <v>3912</v>
      </c>
      <c r="Y24" s="24">
        <v>44782</v>
      </c>
      <c r="Z24" s="21" t="s">
        <v>513</v>
      </c>
      <c r="AA24" s="21" t="s">
        <v>493</v>
      </c>
      <c r="AB24" s="21">
        <v>8.6999999999999993</v>
      </c>
      <c r="AC24" s="21" t="s">
        <v>464</v>
      </c>
      <c r="AD24" s="21">
        <v>54</v>
      </c>
    </row>
    <row r="25" spans="1:30" ht="15.75" customHeight="1" thickBot="1" x14ac:dyDescent="0.25">
      <c r="A25" s="21">
        <v>20</v>
      </c>
      <c r="B25" s="22">
        <v>1.8487804878048783E-2</v>
      </c>
      <c r="C25" s="22">
        <v>1.7875609756097564E-2</v>
      </c>
      <c r="D25" s="22">
        <v>3.6400000000000002E-2</v>
      </c>
      <c r="F25" s="21" t="s">
        <v>496</v>
      </c>
      <c r="G25" s="23">
        <v>50729</v>
      </c>
      <c r="H25" s="21">
        <v>1.1299999999999999</v>
      </c>
      <c r="J25" s="12">
        <v>50</v>
      </c>
      <c r="K25" s="12">
        <f>X18</f>
        <v>4022</v>
      </c>
      <c r="L25" s="18"/>
      <c r="M25" s="12"/>
      <c r="N25" s="140">
        <f t="shared" si="0"/>
        <v>8.9179600886917954E-2</v>
      </c>
    </row>
    <row r="26" spans="1:30" ht="15.75" customHeight="1" thickBot="1" x14ac:dyDescent="0.25">
      <c r="A26" s="21">
        <v>21</v>
      </c>
      <c r="B26" s="22">
        <v>1.4146341463414635E-2</v>
      </c>
      <c r="C26" s="22">
        <v>1.2907317073170731E-2</v>
      </c>
      <c r="D26" s="22">
        <v>2.7099999999999999E-2</v>
      </c>
      <c r="F26" s="21" t="s">
        <v>497</v>
      </c>
      <c r="G26" s="23">
        <v>41084</v>
      </c>
      <c r="H26" s="21">
        <v>0.91</v>
      </c>
      <c r="J26" s="12">
        <v>100</v>
      </c>
      <c r="K26" s="12">
        <f>X20</f>
        <v>3972</v>
      </c>
      <c r="L26" s="18"/>
      <c r="M26" s="12"/>
      <c r="N26" s="140">
        <f t="shared" si="0"/>
        <v>8.8070953436807098E-2</v>
      </c>
    </row>
    <row r="27" spans="1:30" ht="15.75" customHeight="1" thickBot="1" x14ac:dyDescent="0.25">
      <c r="A27" s="21">
        <v>22</v>
      </c>
      <c r="B27" s="22">
        <v>9.6585365853658536E-3</v>
      </c>
      <c r="C27" s="22">
        <v>8.5024390243902438E-3</v>
      </c>
      <c r="D27" s="22">
        <v>1.8200000000000001E-2</v>
      </c>
      <c r="J27" s="12">
        <v>150</v>
      </c>
      <c r="K27" s="12">
        <f>X22</f>
        <v>3937</v>
      </c>
      <c r="L27" s="18"/>
      <c r="M27" s="12"/>
      <c r="N27" s="140">
        <f t="shared" si="0"/>
        <v>8.7294900221729491E-2</v>
      </c>
    </row>
    <row r="28" spans="1:30" ht="15.75" customHeight="1" thickBot="1" x14ac:dyDescent="0.25">
      <c r="A28" s="21">
        <v>23</v>
      </c>
      <c r="B28" s="22">
        <v>5.8536585365853658E-3</v>
      </c>
      <c r="C28" s="22">
        <v>5.275609756097561E-3</v>
      </c>
      <c r="D28" s="22">
        <v>1.11E-2</v>
      </c>
      <c r="J28" s="12">
        <v>200</v>
      </c>
      <c r="K28" s="12">
        <f>X24</f>
        <v>3912</v>
      </c>
      <c r="L28" s="18"/>
      <c r="M28" s="12"/>
      <c r="N28" s="140">
        <f t="shared" si="0"/>
        <v>8.6740576496674063E-2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Sheet30"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25">
      <c r="A1" s="151" t="s">
        <v>579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41500</v>
      </c>
      <c r="H2" s="7" t="s">
        <v>462</v>
      </c>
      <c r="W2" s="21">
        <v>1</v>
      </c>
      <c r="X2" s="21">
        <v>5501</v>
      </c>
      <c r="Y2" s="24">
        <v>44866</v>
      </c>
      <c r="Z2" s="21" t="s">
        <v>514</v>
      </c>
      <c r="AA2" s="21" t="s">
        <v>493</v>
      </c>
      <c r="AB2" s="21">
        <v>13.3</v>
      </c>
      <c r="AC2" s="21" t="s">
        <v>464</v>
      </c>
      <c r="AD2" s="21">
        <v>59</v>
      </c>
    </row>
    <row r="3" spans="1:30" ht="15.75" customHeight="1" thickBot="1" x14ac:dyDescent="0.25">
      <c r="W3" s="21">
        <v>2</v>
      </c>
      <c r="X3" s="21">
        <v>5385</v>
      </c>
      <c r="Y3" s="24">
        <v>44866</v>
      </c>
      <c r="Z3" s="21" t="s">
        <v>513</v>
      </c>
      <c r="AA3" s="21" t="s">
        <v>493</v>
      </c>
      <c r="AB3" s="21">
        <v>13</v>
      </c>
      <c r="AC3" s="21" t="s">
        <v>464</v>
      </c>
      <c r="AD3" s="21">
        <v>60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5308</v>
      </c>
      <c r="Y4" s="24">
        <v>44867</v>
      </c>
      <c r="Z4" s="21" t="s">
        <v>524</v>
      </c>
      <c r="AA4" s="21" t="s">
        <v>494</v>
      </c>
      <c r="AB4" s="21">
        <v>12.8</v>
      </c>
      <c r="AC4" s="21" t="s">
        <v>465</v>
      </c>
      <c r="AD4" s="21">
        <v>61</v>
      </c>
    </row>
    <row r="5" spans="1:30" ht="15.75" customHeight="1" thickBot="1" x14ac:dyDescent="0.25">
      <c r="A5" s="21">
        <v>0</v>
      </c>
      <c r="B5" s="22">
        <v>4.2199999999999998E-3</v>
      </c>
      <c r="C5" s="22">
        <v>2.8510843373493974E-3</v>
      </c>
      <c r="D5" s="41">
        <v>7.0000000000000001E-3</v>
      </c>
      <c r="F5" s="21" t="s">
        <v>471</v>
      </c>
      <c r="G5" s="23">
        <v>39408</v>
      </c>
      <c r="H5" s="21">
        <v>0.95</v>
      </c>
      <c r="J5" s="164" t="s">
        <v>472</v>
      </c>
      <c r="K5" s="165"/>
      <c r="L5" s="165"/>
      <c r="M5" s="165"/>
      <c r="N5" s="166"/>
      <c r="W5" s="21">
        <v>4</v>
      </c>
      <c r="X5" s="21">
        <v>5206</v>
      </c>
      <c r="Y5" s="24">
        <v>44691</v>
      </c>
      <c r="Z5" s="21" t="s">
        <v>513</v>
      </c>
      <c r="AA5" s="21" t="s">
        <v>493</v>
      </c>
      <c r="AB5" s="21">
        <v>12.5</v>
      </c>
      <c r="AC5" s="21" t="s">
        <v>464</v>
      </c>
      <c r="AD5" s="21">
        <v>65</v>
      </c>
    </row>
    <row r="6" spans="1:30" ht="15.75" customHeight="1" thickBot="1" x14ac:dyDescent="0.25">
      <c r="A6" s="21">
        <v>1</v>
      </c>
      <c r="B6" s="22">
        <v>2.8472289156626506E-3</v>
      </c>
      <c r="C6" s="22">
        <v>2.0154216867469881E-3</v>
      </c>
      <c r="D6" s="22">
        <v>4.7999999999999996E-3</v>
      </c>
      <c r="F6" s="21" t="s">
        <v>473</v>
      </c>
      <c r="G6" s="23">
        <v>43345</v>
      </c>
      <c r="H6" s="21">
        <v>1.05</v>
      </c>
      <c r="J6" s="113" t="s">
        <v>474</v>
      </c>
      <c r="K6" s="114">
        <f>LARGE((K8,K9),1)</f>
        <v>0.66900358284109607</v>
      </c>
      <c r="L6" s="45"/>
      <c r="M6" s="45"/>
      <c r="N6" s="114" t="s">
        <v>465</v>
      </c>
      <c r="W6" s="21">
        <v>5</v>
      </c>
      <c r="X6" s="21">
        <v>5157</v>
      </c>
      <c r="Y6" s="24">
        <v>44866</v>
      </c>
      <c r="Z6" s="21" t="s">
        <v>515</v>
      </c>
      <c r="AA6" s="21" t="s">
        <v>493</v>
      </c>
      <c r="AB6" s="21">
        <v>12.4</v>
      </c>
      <c r="AC6" s="21" t="s">
        <v>464</v>
      </c>
      <c r="AD6" s="21">
        <v>56</v>
      </c>
    </row>
    <row r="7" spans="1:30" ht="15.75" customHeight="1" thickBot="1" x14ac:dyDescent="0.25">
      <c r="A7" s="21">
        <v>2</v>
      </c>
      <c r="B7" s="22">
        <v>2.440481927710843E-3</v>
      </c>
      <c r="C7" s="22">
        <v>2.1628915662650606E-3</v>
      </c>
      <c r="D7" s="22">
        <v>4.5999999999999999E-3</v>
      </c>
      <c r="F7" s="21" t="s">
        <v>475</v>
      </c>
      <c r="G7" s="23">
        <v>43584</v>
      </c>
      <c r="H7" s="21">
        <v>1.05</v>
      </c>
      <c r="J7" s="12" t="s">
        <v>476</v>
      </c>
      <c r="K7" s="114">
        <f>LARGE((K10,K11),1)</f>
        <v>0.61468347109726118</v>
      </c>
      <c r="L7" s="45"/>
      <c r="M7" s="45"/>
      <c r="N7" s="114" t="s">
        <v>464</v>
      </c>
      <c r="W7" s="21">
        <v>6</v>
      </c>
      <c r="X7" s="21">
        <v>5138</v>
      </c>
      <c r="Y7" s="24">
        <v>44866</v>
      </c>
      <c r="Z7" s="21" t="s">
        <v>521</v>
      </c>
      <c r="AA7" s="21" t="s">
        <v>493</v>
      </c>
      <c r="AB7" s="21">
        <v>12.4</v>
      </c>
      <c r="AC7" s="21" t="s">
        <v>464</v>
      </c>
      <c r="AD7" s="21">
        <v>64</v>
      </c>
    </row>
    <row r="8" spans="1:30" ht="15.75" customHeight="1" thickBot="1" x14ac:dyDescent="0.3">
      <c r="A8" s="21">
        <v>3</v>
      </c>
      <c r="B8" s="22">
        <v>1.8812048192771086E-3</v>
      </c>
      <c r="C8" s="22">
        <v>3.2934939759036146E-3</v>
      </c>
      <c r="D8" s="22">
        <v>5.1999999999999998E-3</v>
      </c>
      <c r="F8" s="21" t="s">
        <v>477</v>
      </c>
      <c r="G8" s="23">
        <v>42626</v>
      </c>
      <c r="H8" s="21">
        <v>1.03</v>
      </c>
      <c r="K8" s="16">
        <f>LARGE(B11:C11,1)/(B11+C11)</f>
        <v>0.63807890222984565</v>
      </c>
      <c r="W8" s="21">
        <v>7</v>
      </c>
      <c r="X8" s="21">
        <v>4981</v>
      </c>
      <c r="Y8" s="24">
        <v>44896</v>
      </c>
      <c r="Z8" s="21" t="s">
        <v>514</v>
      </c>
      <c r="AA8" s="21" t="s">
        <v>495</v>
      </c>
      <c r="AB8" s="21">
        <v>12</v>
      </c>
      <c r="AC8" s="21" t="s">
        <v>464</v>
      </c>
      <c r="AD8" s="21">
        <v>62</v>
      </c>
    </row>
    <row r="9" spans="1:30" ht="15.75" customHeight="1" thickBot="1" x14ac:dyDescent="0.3">
      <c r="A9" s="21">
        <v>4</v>
      </c>
      <c r="B9" s="22">
        <v>2.8472289156626506E-3</v>
      </c>
      <c r="C9" s="22">
        <v>6.3412048192771093E-3</v>
      </c>
      <c r="D9" s="22">
        <v>9.1999999999999998E-3</v>
      </c>
      <c r="F9" s="21" t="s">
        <v>478</v>
      </c>
      <c r="G9" s="23">
        <v>40430</v>
      </c>
      <c r="H9" s="21">
        <v>0.98</v>
      </c>
      <c r="K9" s="16">
        <f>LARGE(B12:C12,1)/(B12+C12)</f>
        <v>0.66900358284109607</v>
      </c>
      <c r="W9" s="21">
        <v>8</v>
      </c>
      <c r="X9" s="21">
        <v>4964</v>
      </c>
      <c r="Y9" s="24">
        <v>44867</v>
      </c>
      <c r="Z9" s="21" t="s">
        <v>522</v>
      </c>
      <c r="AA9" s="21" t="s">
        <v>494</v>
      </c>
      <c r="AB9" s="21">
        <v>12</v>
      </c>
      <c r="AC9" s="21" t="s">
        <v>465</v>
      </c>
      <c r="AD9" s="21">
        <v>59</v>
      </c>
    </row>
    <row r="10" spans="1:30" ht="15.75" customHeight="1" thickBot="1" x14ac:dyDescent="0.3">
      <c r="A10" s="21">
        <v>5</v>
      </c>
      <c r="B10" s="22">
        <v>7.1180722891566271E-3</v>
      </c>
      <c r="C10" s="22">
        <v>1.5680963855421687E-2</v>
      </c>
      <c r="D10" s="22">
        <v>2.2800000000000001E-2</v>
      </c>
      <c r="F10" s="21" t="s">
        <v>479</v>
      </c>
      <c r="G10" s="23">
        <v>39628</v>
      </c>
      <c r="H10" s="21">
        <v>0.96</v>
      </c>
      <c r="K10" s="16">
        <f>LARGE(B20:C20,1)/(B20+C20)</f>
        <v>0.58296141117891731</v>
      </c>
      <c r="W10" s="21">
        <v>9</v>
      </c>
      <c r="X10" s="21">
        <v>4913</v>
      </c>
      <c r="Y10" s="24">
        <v>44691</v>
      </c>
      <c r="Z10" s="21" t="s">
        <v>514</v>
      </c>
      <c r="AA10" s="21" t="s">
        <v>493</v>
      </c>
      <c r="AB10" s="21">
        <v>11.8</v>
      </c>
      <c r="AC10" s="21" t="s">
        <v>464</v>
      </c>
      <c r="AD10" s="21">
        <v>64</v>
      </c>
    </row>
    <row r="11" spans="1:30" ht="15.75" customHeight="1" thickBot="1" x14ac:dyDescent="0.3">
      <c r="A11" s="21">
        <v>6</v>
      </c>
      <c r="B11" s="22">
        <v>1.9879759036144581E-2</v>
      </c>
      <c r="C11" s="22">
        <v>3.5048674698795183E-2</v>
      </c>
      <c r="D11" s="22">
        <v>5.4899999999999997E-2</v>
      </c>
      <c r="F11" s="21" t="s">
        <v>480</v>
      </c>
      <c r="G11" s="23">
        <v>38667</v>
      </c>
      <c r="H11" s="21">
        <v>0.93</v>
      </c>
      <c r="K11" s="16">
        <f>LARGE(B21:C21,1)/(B21+C21)</f>
        <v>0.61468347109726118</v>
      </c>
      <c r="W11" s="21">
        <v>10</v>
      </c>
      <c r="X11" s="21">
        <v>4696</v>
      </c>
      <c r="Y11" s="24">
        <v>44587</v>
      </c>
      <c r="Z11" s="21" t="s">
        <v>513</v>
      </c>
      <c r="AA11" s="21" t="s">
        <v>494</v>
      </c>
      <c r="AB11" s="21">
        <v>11.3</v>
      </c>
      <c r="AC11" s="21" t="s">
        <v>464</v>
      </c>
      <c r="AD11" s="21">
        <v>65</v>
      </c>
    </row>
    <row r="12" spans="1:30" ht="15.75" customHeight="1" thickBot="1" x14ac:dyDescent="0.25">
      <c r="A12" s="21">
        <v>7</v>
      </c>
      <c r="B12" s="22">
        <v>2.470987951807229E-2</v>
      </c>
      <c r="C12" s="22">
        <v>4.9943132530120476E-2</v>
      </c>
      <c r="D12" s="22">
        <v>7.46E-2</v>
      </c>
      <c r="F12" s="21" t="s">
        <v>481</v>
      </c>
      <c r="G12" s="23">
        <v>40846</v>
      </c>
      <c r="H12" s="21">
        <v>0.99</v>
      </c>
      <c r="W12" s="21">
        <v>20</v>
      </c>
      <c r="X12" s="21">
        <v>4491</v>
      </c>
      <c r="Y12" s="24">
        <v>44908</v>
      </c>
      <c r="Z12" s="21" t="s">
        <v>524</v>
      </c>
      <c r="AA12" s="21" t="s">
        <v>493</v>
      </c>
      <c r="AB12" s="21">
        <v>10.8</v>
      </c>
      <c r="AC12" s="21" t="s">
        <v>465</v>
      </c>
      <c r="AD12" s="21">
        <v>67</v>
      </c>
    </row>
    <row r="13" spans="1:30" ht="15.75" customHeight="1" thickBot="1" x14ac:dyDescent="0.25">
      <c r="A13" s="21">
        <v>8</v>
      </c>
      <c r="B13" s="22">
        <v>2.4608192771084336E-2</v>
      </c>
      <c r="C13" s="22">
        <v>3.8784578313253014E-2</v>
      </c>
      <c r="D13" s="22">
        <v>6.3399999999999998E-2</v>
      </c>
      <c r="F13" s="21" t="s">
        <v>482</v>
      </c>
      <c r="G13" s="23">
        <v>39655</v>
      </c>
      <c r="H13" s="21">
        <v>0.96</v>
      </c>
      <c r="W13" s="21">
        <v>25</v>
      </c>
      <c r="X13" s="21">
        <v>4459</v>
      </c>
      <c r="Y13" s="24">
        <v>44910</v>
      </c>
      <c r="Z13" s="21" t="s">
        <v>524</v>
      </c>
      <c r="AA13" s="21" t="s">
        <v>495</v>
      </c>
      <c r="AB13" s="21">
        <v>10.7</v>
      </c>
      <c r="AC13" s="21" t="s">
        <v>465</v>
      </c>
      <c r="AD13" s="21">
        <v>68</v>
      </c>
    </row>
    <row r="14" spans="1:30" ht="15.75" customHeight="1" thickBot="1" x14ac:dyDescent="0.25">
      <c r="A14" s="21">
        <v>9</v>
      </c>
      <c r="B14" s="22">
        <v>2.470987951807229E-2</v>
      </c>
      <c r="C14" s="22">
        <v>2.9838072289156626E-2</v>
      </c>
      <c r="D14" s="22">
        <v>5.45E-2</v>
      </c>
      <c r="F14" s="21" t="s">
        <v>483</v>
      </c>
      <c r="G14" s="23">
        <v>43980</v>
      </c>
      <c r="H14" s="21">
        <v>1.06</v>
      </c>
      <c r="W14" s="21">
        <v>30</v>
      </c>
      <c r="X14" s="21">
        <v>4413</v>
      </c>
      <c r="Y14" s="24">
        <v>44879</v>
      </c>
      <c r="Z14" s="21" t="s">
        <v>524</v>
      </c>
      <c r="AA14" s="21" t="s">
        <v>492</v>
      </c>
      <c r="AB14" s="21">
        <v>10.6</v>
      </c>
      <c r="AC14" s="21" t="s">
        <v>465</v>
      </c>
      <c r="AD14" s="21">
        <v>70</v>
      </c>
    </row>
    <row r="15" spans="1:30" ht="15.75" customHeight="1" thickBot="1" x14ac:dyDescent="0.25">
      <c r="A15" s="21">
        <v>10</v>
      </c>
      <c r="B15" s="22">
        <v>2.5828433734939756E-2</v>
      </c>
      <c r="C15" s="22">
        <v>2.8117590361445784E-2</v>
      </c>
      <c r="D15" s="22">
        <v>5.3900000000000003E-2</v>
      </c>
      <c r="F15" s="21" t="s">
        <v>484</v>
      </c>
      <c r="G15" s="23">
        <v>43533</v>
      </c>
      <c r="H15" s="21">
        <v>1.05</v>
      </c>
      <c r="W15" s="21">
        <v>35</v>
      </c>
      <c r="X15" s="21">
        <v>4375</v>
      </c>
      <c r="Y15" s="24">
        <v>44874</v>
      </c>
      <c r="Z15" s="21" t="s">
        <v>524</v>
      </c>
      <c r="AA15" s="21" t="s">
        <v>494</v>
      </c>
      <c r="AB15" s="21">
        <v>10.5</v>
      </c>
      <c r="AC15" s="21" t="s">
        <v>465</v>
      </c>
      <c r="AD15" s="21">
        <v>69</v>
      </c>
    </row>
    <row r="16" spans="1:30" ht="15.75" customHeight="1" thickBot="1" x14ac:dyDescent="0.25">
      <c r="A16" s="21">
        <v>11</v>
      </c>
      <c r="B16" s="22">
        <v>2.7607951807228918E-2</v>
      </c>
      <c r="C16" s="22">
        <v>2.7478554216867467E-2</v>
      </c>
      <c r="D16" s="22">
        <v>5.5E-2</v>
      </c>
      <c r="F16" s="21" t="s">
        <v>485</v>
      </c>
      <c r="G16" s="23">
        <v>42650</v>
      </c>
      <c r="H16" s="21">
        <v>1.03</v>
      </c>
      <c r="W16" s="21">
        <v>40</v>
      </c>
      <c r="X16" s="21">
        <v>4345</v>
      </c>
      <c r="Y16" s="24">
        <v>44903</v>
      </c>
      <c r="Z16" s="21" t="s">
        <v>524</v>
      </c>
      <c r="AA16" s="21" t="s">
        <v>495</v>
      </c>
      <c r="AB16" s="21">
        <v>10.5</v>
      </c>
      <c r="AC16" s="21" t="s">
        <v>465</v>
      </c>
      <c r="AD16" s="21">
        <v>70</v>
      </c>
    </row>
    <row r="17" spans="1:30" ht="15.75" customHeight="1" thickBot="1" x14ac:dyDescent="0.25">
      <c r="A17" s="21">
        <v>12</v>
      </c>
      <c r="B17" s="22">
        <v>3.0251807228915663E-2</v>
      </c>
      <c r="C17" s="22">
        <v>2.8265060240963855E-2</v>
      </c>
      <c r="D17" s="22">
        <v>5.8400000000000001E-2</v>
      </c>
      <c r="W17" s="21">
        <v>45</v>
      </c>
      <c r="X17" s="21">
        <v>4333</v>
      </c>
      <c r="Y17" s="24">
        <v>44615</v>
      </c>
      <c r="Z17" s="21" t="s">
        <v>513</v>
      </c>
      <c r="AA17" s="21" t="s">
        <v>494</v>
      </c>
      <c r="AB17" s="21">
        <v>10.4</v>
      </c>
      <c r="AC17" s="21" t="s">
        <v>464</v>
      </c>
      <c r="AD17" s="21">
        <v>67</v>
      </c>
    </row>
    <row r="18" spans="1:30" ht="15.75" customHeight="1" thickBot="1" x14ac:dyDescent="0.25">
      <c r="A18" s="21">
        <v>13</v>
      </c>
      <c r="B18" s="22">
        <v>3.1217831325301204E-2</v>
      </c>
      <c r="C18" s="22">
        <v>2.7970120481927711E-2</v>
      </c>
      <c r="D18" s="22">
        <v>5.9200000000000003E-2</v>
      </c>
      <c r="W18" s="21">
        <v>50</v>
      </c>
      <c r="X18" s="21">
        <v>4312</v>
      </c>
      <c r="Y18" s="24">
        <v>44907</v>
      </c>
      <c r="Z18" s="21" t="s">
        <v>524</v>
      </c>
      <c r="AA18" s="21" t="s">
        <v>492</v>
      </c>
      <c r="AB18" s="21">
        <v>10.4</v>
      </c>
      <c r="AC18" s="21" t="s">
        <v>465</v>
      </c>
      <c r="AD18" s="21">
        <v>69</v>
      </c>
    </row>
    <row r="19" spans="1:30" ht="15.75" customHeight="1" thickBot="1" x14ac:dyDescent="0.25">
      <c r="A19" s="21">
        <v>14</v>
      </c>
      <c r="B19" s="22">
        <v>3.472602409638554E-2</v>
      </c>
      <c r="C19" s="22">
        <v>2.8510843373493976E-2</v>
      </c>
      <c r="D19" s="22">
        <v>6.3200000000000006E-2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4241</v>
      </c>
      <c r="Y19" s="24">
        <v>44684</v>
      </c>
      <c r="Z19" s="21" t="s">
        <v>524</v>
      </c>
      <c r="AA19" s="21" t="s">
        <v>493</v>
      </c>
      <c r="AB19" s="21">
        <v>10.199999999999999</v>
      </c>
      <c r="AC19" s="21" t="s">
        <v>465</v>
      </c>
      <c r="AD19" s="21">
        <v>69</v>
      </c>
    </row>
    <row r="20" spans="1:30" ht="15.75" customHeight="1" thickBot="1" x14ac:dyDescent="0.25">
      <c r="A20" s="21">
        <v>15</v>
      </c>
      <c r="B20" s="22">
        <v>4.1640722891566263E-2</v>
      </c>
      <c r="C20" s="22">
        <v>2.9788915662650604E-2</v>
      </c>
      <c r="D20" s="22">
        <v>7.1400000000000005E-2</v>
      </c>
      <c r="F20" s="21" t="s">
        <v>488</v>
      </c>
      <c r="G20" s="23">
        <v>26240</v>
      </c>
      <c r="H20" s="21">
        <v>0.63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4192</v>
      </c>
      <c r="Y20" s="24">
        <v>44872</v>
      </c>
      <c r="Z20" s="21" t="s">
        <v>513</v>
      </c>
      <c r="AA20" s="21" t="s">
        <v>492</v>
      </c>
      <c r="AB20" s="21">
        <v>10.1</v>
      </c>
      <c r="AC20" s="21" t="s">
        <v>464</v>
      </c>
      <c r="AD20" s="21">
        <v>65</v>
      </c>
    </row>
    <row r="21" spans="1:30" ht="15.75" customHeight="1" thickBot="1" x14ac:dyDescent="0.25">
      <c r="A21" s="21">
        <v>16</v>
      </c>
      <c r="B21" s="22">
        <v>4.8148674698795184E-2</v>
      </c>
      <c r="C21" s="22">
        <v>3.0182168674698799E-2</v>
      </c>
      <c r="D21" s="22">
        <v>7.8399999999999997E-2</v>
      </c>
      <c r="F21" s="21" t="s">
        <v>492</v>
      </c>
      <c r="G21" s="23">
        <v>43473</v>
      </c>
      <c r="H21" s="21">
        <v>1.05</v>
      </c>
      <c r="J21" s="12">
        <v>5</v>
      </c>
      <c r="K21" s="12">
        <f>X6</f>
        <v>5157</v>
      </c>
      <c r="L21" s="18"/>
      <c r="M21" s="12"/>
      <c r="N21" s="140">
        <f>K21/$F$2</f>
        <v>0.12426506024096386</v>
      </c>
      <c r="W21" s="21">
        <v>125</v>
      </c>
      <c r="X21" s="21">
        <v>4162</v>
      </c>
      <c r="Y21" s="24">
        <v>44909</v>
      </c>
      <c r="Z21" s="21" t="s">
        <v>514</v>
      </c>
      <c r="AA21" s="21" t="s">
        <v>494</v>
      </c>
      <c r="AB21" s="21">
        <v>10</v>
      </c>
      <c r="AC21" s="21" t="s">
        <v>464</v>
      </c>
      <c r="AD21" s="21">
        <v>63</v>
      </c>
    </row>
    <row r="22" spans="1:30" ht="15.75" customHeight="1" thickBot="1" x14ac:dyDescent="0.25">
      <c r="A22" s="21">
        <v>17</v>
      </c>
      <c r="B22" s="22">
        <v>5.0894216867469873E-2</v>
      </c>
      <c r="C22" s="22">
        <v>2.929734939759036E-2</v>
      </c>
      <c r="D22" s="22">
        <v>8.0299999999999996E-2</v>
      </c>
      <c r="F22" s="21" t="s">
        <v>493</v>
      </c>
      <c r="G22" s="23">
        <v>46275</v>
      </c>
      <c r="H22" s="21">
        <v>1.1200000000000001</v>
      </c>
      <c r="J22" s="12">
        <v>10</v>
      </c>
      <c r="K22" s="12">
        <f>X11</f>
        <v>4696</v>
      </c>
      <c r="L22" s="18"/>
      <c r="M22" s="12"/>
      <c r="N22" s="140">
        <f t="shared" ref="N22:N28" si="0">K22/$F$2</f>
        <v>0.11315662650602409</v>
      </c>
      <c r="W22" s="21">
        <v>150</v>
      </c>
      <c r="X22" s="21">
        <v>4124</v>
      </c>
      <c r="Y22" s="24">
        <v>44895</v>
      </c>
      <c r="Z22" s="21" t="s">
        <v>514</v>
      </c>
      <c r="AA22" s="21" t="s">
        <v>494</v>
      </c>
      <c r="AB22" s="21">
        <v>9.9</v>
      </c>
      <c r="AC22" s="21" t="s">
        <v>464</v>
      </c>
      <c r="AD22" s="21">
        <v>60</v>
      </c>
    </row>
    <row r="23" spans="1:30" ht="15.75" customHeight="1" thickBot="1" x14ac:dyDescent="0.25">
      <c r="A23" s="21">
        <v>18</v>
      </c>
      <c r="B23" s="22">
        <v>3.2997349397590359E-2</v>
      </c>
      <c r="C23" s="22">
        <v>2.3988433734939762E-2</v>
      </c>
      <c r="D23" s="22">
        <v>5.7099999999999998E-2</v>
      </c>
      <c r="F23" s="21" t="s">
        <v>494</v>
      </c>
      <c r="G23" s="23">
        <v>46945</v>
      </c>
      <c r="H23" s="21">
        <v>1.1299999999999999</v>
      </c>
      <c r="J23" s="12">
        <v>20</v>
      </c>
      <c r="K23" s="12">
        <f>X12</f>
        <v>4491</v>
      </c>
      <c r="L23" s="18"/>
      <c r="M23" s="12"/>
      <c r="N23" s="140">
        <f t="shared" si="0"/>
        <v>0.10821686746987952</v>
      </c>
      <c r="W23" s="21">
        <v>175</v>
      </c>
      <c r="X23" s="21">
        <v>4097</v>
      </c>
      <c r="Y23" s="24">
        <v>44901</v>
      </c>
      <c r="Z23" s="21" t="s">
        <v>514</v>
      </c>
      <c r="AA23" s="21" t="s">
        <v>493</v>
      </c>
      <c r="AB23" s="21">
        <v>9.9</v>
      </c>
      <c r="AC23" s="21" t="s">
        <v>464</v>
      </c>
      <c r="AD23" s="21">
        <v>62</v>
      </c>
    </row>
    <row r="24" spans="1:30" ht="15.75" customHeight="1" thickBot="1" x14ac:dyDescent="0.25">
      <c r="A24" s="21">
        <v>19</v>
      </c>
      <c r="B24" s="22">
        <v>2.2930361445783132E-2</v>
      </c>
      <c r="C24" s="22">
        <v>1.7204819277108437E-2</v>
      </c>
      <c r="D24" s="22">
        <v>4.02E-2</v>
      </c>
      <c r="F24" s="21" t="s">
        <v>495</v>
      </c>
      <c r="G24" s="23">
        <v>46009</v>
      </c>
      <c r="H24" s="21">
        <v>1.1100000000000001</v>
      </c>
      <c r="J24" s="12">
        <v>30</v>
      </c>
      <c r="K24" s="12">
        <f>X14</f>
        <v>4413</v>
      </c>
      <c r="L24" s="18"/>
      <c r="M24" s="12"/>
      <c r="N24" s="140">
        <f t="shared" si="0"/>
        <v>0.10633734939759036</v>
      </c>
      <c r="W24" s="21">
        <v>200</v>
      </c>
      <c r="X24" s="21">
        <v>4057</v>
      </c>
      <c r="Y24" s="24">
        <v>44594</v>
      </c>
      <c r="Z24" s="21" t="s">
        <v>513</v>
      </c>
      <c r="AA24" s="21" t="s">
        <v>494</v>
      </c>
      <c r="AB24" s="21">
        <v>9.8000000000000007</v>
      </c>
      <c r="AC24" s="21" t="s">
        <v>464</v>
      </c>
      <c r="AD24" s="21">
        <v>66</v>
      </c>
    </row>
    <row r="25" spans="1:30" ht="15.75" customHeight="1" thickBot="1" x14ac:dyDescent="0.25">
      <c r="A25" s="21">
        <v>20</v>
      </c>
      <c r="B25" s="22">
        <v>1.7185060240963855E-2</v>
      </c>
      <c r="C25" s="22">
        <v>1.3026506024096387E-2</v>
      </c>
      <c r="D25" s="22">
        <v>3.0200000000000001E-2</v>
      </c>
      <c r="F25" s="21" t="s">
        <v>496</v>
      </c>
      <c r="G25" s="23">
        <v>47363</v>
      </c>
      <c r="H25" s="21">
        <v>1.1399999999999999</v>
      </c>
      <c r="J25" s="12">
        <v>50</v>
      </c>
      <c r="K25" s="12">
        <f>X18</f>
        <v>4312</v>
      </c>
      <c r="L25" s="18"/>
      <c r="M25" s="12"/>
      <c r="N25" s="140">
        <f t="shared" si="0"/>
        <v>0.10390361445783132</v>
      </c>
    </row>
    <row r="26" spans="1:30" ht="15.75" customHeight="1" thickBot="1" x14ac:dyDescent="0.25">
      <c r="A26" s="21">
        <v>21</v>
      </c>
      <c r="B26" s="22">
        <v>1.3575180722891567E-2</v>
      </c>
      <c r="C26" s="22">
        <v>9.8804819277108439E-3</v>
      </c>
      <c r="D26" s="22">
        <v>2.35E-2</v>
      </c>
      <c r="F26" s="21" t="s">
        <v>497</v>
      </c>
      <c r="G26" s="23">
        <v>33840</v>
      </c>
      <c r="H26" s="21">
        <v>0.82</v>
      </c>
      <c r="J26" s="12">
        <v>100</v>
      </c>
      <c r="K26" s="12">
        <f>X20</f>
        <v>4192</v>
      </c>
      <c r="L26" s="18"/>
      <c r="M26" s="12"/>
      <c r="N26" s="140">
        <f t="shared" si="0"/>
        <v>0.10101204819277108</v>
      </c>
    </row>
    <row r="27" spans="1:30" ht="15.75" customHeight="1" thickBot="1" x14ac:dyDescent="0.25">
      <c r="A27" s="21">
        <v>22</v>
      </c>
      <c r="B27" s="22">
        <v>9.8127710843373493E-3</v>
      </c>
      <c r="C27" s="22">
        <v>7.1768674698795172E-3</v>
      </c>
      <c r="D27" s="22">
        <v>1.7000000000000001E-2</v>
      </c>
      <c r="J27" s="12">
        <v>150</v>
      </c>
      <c r="K27" s="12">
        <f>X22</f>
        <v>4124</v>
      </c>
      <c r="L27" s="18"/>
      <c r="M27" s="12"/>
      <c r="N27" s="140">
        <f t="shared" si="0"/>
        <v>9.9373493975903615E-2</v>
      </c>
    </row>
    <row r="28" spans="1:30" ht="15.75" customHeight="1" thickBot="1" x14ac:dyDescent="0.25">
      <c r="A28" s="21">
        <v>23</v>
      </c>
      <c r="B28" s="22">
        <v>6.5079518072289171E-3</v>
      </c>
      <c r="C28" s="22">
        <v>4.7681927710843371E-3</v>
      </c>
      <c r="D28" s="22">
        <v>1.1299999999999999E-2</v>
      </c>
      <c r="J28" s="12">
        <v>200</v>
      </c>
      <c r="K28" s="12">
        <f>X24</f>
        <v>4057</v>
      </c>
      <c r="L28" s="18"/>
      <c r="M28" s="12"/>
      <c r="N28" s="140">
        <f t="shared" si="0"/>
        <v>9.7759036144578315E-2</v>
      </c>
    </row>
    <row r="29" spans="1:30" ht="15.75" customHeight="1" x14ac:dyDescent="0.2"/>
  </sheetData>
  <mergeCells count="4">
    <mergeCell ref="J4:N4"/>
    <mergeCell ref="J5:N5"/>
    <mergeCell ref="J19:N19"/>
    <mergeCell ref="A1:U1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Sheet31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25" hidden="1" customWidth="1"/>
  </cols>
  <sheetData>
    <row r="1" spans="1:30" ht="24" thickBot="1" x14ac:dyDescent="0.25">
      <c r="A1" s="151" t="s">
        <v>603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44200</v>
      </c>
      <c r="H2" s="7" t="s">
        <v>462</v>
      </c>
      <c r="W2" s="21">
        <v>1</v>
      </c>
      <c r="X2" s="21">
        <v>4687</v>
      </c>
      <c r="Y2" s="24">
        <v>44895</v>
      </c>
      <c r="Z2" s="21" t="s">
        <v>513</v>
      </c>
      <c r="AA2" s="21" t="s">
        <v>494</v>
      </c>
      <c r="AB2" s="21">
        <v>10.6</v>
      </c>
      <c r="AC2" s="21" t="s">
        <v>498</v>
      </c>
      <c r="AD2" s="21">
        <v>55</v>
      </c>
    </row>
    <row r="3" spans="1:30" ht="15.75" customHeight="1" thickBot="1" x14ac:dyDescent="0.25">
      <c r="W3" s="21">
        <v>2</v>
      </c>
      <c r="X3" s="21">
        <v>4658</v>
      </c>
      <c r="Y3" s="24">
        <v>44638</v>
      </c>
      <c r="Z3" s="21" t="s">
        <v>515</v>
      </c>
      <c r="AA3" s="21" t="s">
        <v>496</v>
      </c>
      <c r="AB3" s="21">
        <v>10.5</v>
      </c>
      <c r="AC3" s="21" t="s">
        <v>498</v>
      </c>
      <c r="AD3" s="21">
        <v>54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4357</v>
      </c>
      <c r="Y4" s="24">
        <v>44785</v>
      </c>
      <c r="Z4" s="21" t="s">
        <v>515</v>
      </c>
      <c r="AA4" s="21" t="s">
        <v>496</v>
      </c>
      <c r="AB4" s="21">
        <v>9.9</v>
      </c>
      <c r="AC4" s="21" t="s">
        <v>498</v>
      </c>
      <c r="AD4" s="21">
        <v>55</v>
      </c>
    </row>
    <row r="5" spans="1:30" ht="15.75" customHeight="1" thickBot="1" x14ac:dyDescent="0.25">
      <c r="A5" s="21">
        <v>0</v>
      </c>
      <c r="B5" s="22">
        <v>2.945701357466063E-3</v>
      </c>
      <c r="C5" s="22">
        <v>2.9015837104072397E-3</v>
      </c>
      <c r="D5" s="41">
        <v>5.7999999999999996E-3</v>
      </c>
      <c r="F5" s="21" t="s">
        <v>471</v>
      </c>
      <c r="G5" s="23">
        <v>47498</v>
      </c>
      <c r="H5" s="21">
        <v>1.08</v>
      </c>
      <c r="J5" s="164" t="s">
        <v>472</v>
      </c>
      <c r="K5" s="165"/>
      <c r="L5" s="165"/>
      <c r="M5" s="165"/>
      <c r="N5" s="166"/>
      <c r="W5" s="21">
        <v>4</v>
      </c>
      <c r="X5" s="21">
        <v>4274</v>
      </c>
      <c r="Y5" s="24">
        <v>44785</v>
      </c>
      <c r="Z5" s="21" t="s">
        <v>520</v>
      </c>
      <c r="AA5" s="21" t="s">
        <v>496</v>
      </c>
      <c r="AB5" s="21">
        <v>9.6999999999999993</v>
      </c>
      <c r="AC5" s="21" t="s">
        <v>499</v>
      </c>
      <c r="AD5" s="21">
        <v>55</v>
      </c>
    </row>
    <row r="6" spans="1:30" ht="15.75" customHeight="1" thickBot="1" x14ac:dyDescent="0.25">
      <c r="A6" s="21">
        <v>1</v>
      </c>
      <c r="B6" s="22">
        <v>2.1110859728506789E-3</v>
      </c>
      <c r="C6" s="22">
        <v>1.8325791855203621E-3</v>
      </c>
      <c r="D6" s="22">
        <v>4.0000000000000001E-3</v>
      </c>
      <c r="F6" s="21" t="s">
        <v>473</v>
      </c>
      <c r="G6" s="23">
        <v>51392</v>
      </c>
      <c r="H6" s="21">
        <v>1.1599999999999999</v>
      </c>
      <c r="J6" s="113" t="s">
        <v>474</v>
      </c>
      <c r="K6" s="114">
        <f>LARGE((K8,K9),1)</f>
        <v>0.58156232050545664</v>
      </c>
      <c r="L6" s="45"/>
      <c r="M6" s="45"/>
      <c r="N6" s="114" t="s">
        <v>499</v>
      </c>
      <c r="W6" s="21">
        <v>5</v>
      </c>
      <c r="X6" s="21">
        <v>4219</v>
      </c>
      <c r="Y6" s="24">
        <v>44589</v>
      </c>
      <c r="Z6" s="21" t="s">
        <v>515</v>
      </c>
      <c r="AA6" s="21" t="s">
        <v>496</v>
      </c>
      <c r="AB6" s="21">
        <v>9.5</v>
      </c>
      <c r="AC6" s="21" t="s">
        <v>499</v>
      </c>
      <c r="AD6" s="21">
        <v>51</v>
      </c>
    </row>
    <row r="7" spans="1:30" ht="15.75" customHeight="1" thickBot="1" x14ac:dyDescent="0.25">
      <c r="A7" s="21">
        <v>2</v>
      </c>
      <c r="B7" s="22">
        <v>1.6692307692307692E-3</v>
      </c>
      <c r="C7" s="22">
        <v>1.4253393665158371E-3</v>
      </c>
      <c r="D7" s="22">
        <v>3.0999999999999999E-3</v>
      </c>
      <c r="F7" s="21" t="s">
        <v>475</v>
      </c>
      <c r="G7" s="23">
        <v>51676</v>
      </c>
      <c r="H7" s="21">
        <v>1.17</v>
      </c>
      <c r="J7" s="12" t="s">
        <v>476</v>
      </c>
      <c r="K7" s="114">
        <f>LARGE((K10,K11),1)</f>
        <v>0.54774926377787125</v>
      </c>
      <c r="L7" s="45"/>
      <c r="M7" s="45"/>
      <c r="N7" s="114" t="s">
        <v>498</v>
      </c>
      <c r="W7" s="21">
        <v>6</v>
      </c>
      <c r="X7" s="21">
        <v>4197</v>
      </c>
      <c r="Y7" s="24">
        <v>44645</v>
      </c>
      <c r="Z7" s="21" t="s">
        <v>516</v>
      </c>
      <c r="AA7" s="21" t="s">
        <v>496</v>
      </c>
      <c r="AB7" s="21">
        <v>9.5</v>
      </c>
      <c r="AC7" s="21" t="s">
        <v>499</v>
      </c>
      <c r="AD7" s="21">
        <v>54</v>
      </c>
    </row>
    <row r="8" spans="1:30" ht="15.75" customHeight="1" thickBot="1" x14ac:dyDescent="0.3">
      <c r="A8" s="21">
        <v>3</v>
      </c>
      <c r="B8" s="22">
        <v>1.5710407239819004E-3</v>
      </c>
      <c r="C8" s="22">
        <v>1.2726244343891403E-3</v>
      </c>
      <c r="D8" s="22">
        <v>2.8E-3</v>
      </c>
      <c r="F8" s="21" t="s">
        <v>477</v>
      </c>
      <c r="G8" s="23">
        <v>48403</v>
      </c>
      <c r="H8" s="21">
        <v>1.1000000000000001</v>
      </c>
      <c r="K8" s="16">
        <f>LARGE(B11:C11,1)/(B11+C11)</f>
        <v>0.57397611386813552</v>
      </c>
      <c r="W8" s="21">
        <v>7</v>
      </c>
      <c r="X8" s="21">
        <v>4193</v>
      </c>
      <c r="Y8" s="24">
        <v>44757</v>
      </c>
      <c r="Z8" s="21" t="s">
        <v>515</v>
      </c>
      <c r="AA8" s="21" t="s">
        <v>496</v>
      </c>
      <c r="AB8" s="21">
        <v>9.5</v>
      </c>
      <c r="AC8" s="21" t="s">
        <v>498</v>
      </c>
      <c r="AD8" s="21">
        <v>56</v>
      </c>
    </row>
    <row r="9" spans="1:30" ht="15.75" customHeight="1" thickBot="1" x14ac:dyDescent="0.3">
      <c r="A9" s="21">
        <v>4</v>
      </c>
      <c r="B9" s="22">
        <v>2.6511312217194572E-3</v>
      </c>
      <c r="C9" s="22">
        <v>2.3416289592760181E-3</v>
      </c>
      <c r="D9" s="22">
        <v>5.0000000000000001E-3</v>
      </c>
      <c r="F9" s="21" t="s">
        <v>478</v>
      </c>
      <c r="G9" s="23">
        <v>41648</v>
      </c>
      <c r="H9" s="21">
        <v>0.94</v>
      </c>
      <c r="K9" s="16">
        <f>LARGE(B12:C12,1)/(B12+C12)</f>
        <v>0.58156232050545664</v>
      </c>
      <c r="W9" s="21">
        <v>8</v>
      </c>
      <c r="X9" s="21">
        <v>4191</v>
      </c>
      <c r="Y9" s="24">
        <v>44603</v>
      </c>
      <c r="Z9" s="21" t="s">
        <v>515</v>
      </c>
      <c r="AA9" s="21" t="s">
        <v>496</v>
      </c>
      <c r="AB9" s="21">
        <v>9.5</v>
      </c>
      <c r="AC9" s="21" t="s">
        <v>498</v>
      </c>
      <c r="AD9" s="21">
        <v>52</v>
      </c>
    </row>
    <row r="10" spans="1:30" ht="15.75" customHeight="1" thickBot="1" x14ac:dyDescent="0.3">
      <c r="A10" s="21">
        <v>5</v>
      </c>
      <c r="B10" s="22">
        <v>6.8242081447963798E-3</v>
      </c>
      <c r="C10" s="22">
        <v>7.3812217194570134E-3</v>
      </c>
      <c r="D10" s="22">
        <v>1.4200000000000001E-2</v>
      </c>
      <c r="F10" s="21" t="s">
        <v>479</v>
      </c>
      <c r="G10" s="23">
        <v>38738</v>
      </c>
      <c r="H10" s="21">
        <v>0.88</v>
      </c>
      <c r="K10" s="16">
        <f>LARGE(B20:C20,1)/(B20+C20)</f>
        <v>0.53609932878591082</v>
      </c>
      <c r="W10" s="21">
        <v>9</v>
      </c>
      <c r="X10" s="21">
        <v>4182</v>
      </c>
      <c r="Y10" s="24">
        <v>44624</v>
      </c>
      <c r="Z10" s="21" t="s">
        <v>517</v>
      </c>
      <c r="AA10" s="21" t="s">
        <v>496</v>
      </c>
      <c r="AB10" s="21">
        <v>9.5</v>
      </c>
      <c r="AC10" s="21" t="s">
        <v>499</v>
      </c>
      <c r="AD10" s="21">
        <v>51</v>
      </c>
    </row>
    <row r="11" spans="1:30" ht="15.75" customHeight="1" thickBot="1" x14ac:dyDescent="0.3">
      <c r="A11" s="21">
        <v>6</v>
      </c>
      <c r="B11" s="22">
        <v>1.5906787330316741E-2</v>
      </c>
      <c r="C11" s="22">
        <v>2.1430995475113124E-2</v>
      </c>
      <c r="D11" s="22">
        <v>3.73E-2</v>
      </c>
      <c r="F11" s="21" t="s">
        <v>480</v>
      </c>
      <c r="G11" s="23">
        <v>38577</v>
      </c>
      <c r="H11" s="21">
        <v>0.87</v>
      </c>
      <c r="K11" s="16">
        <f>LARGE(B21:C21,1)/(B21+C21)</f>
        <v>0.54774926377787125</v>
      </c>
      <c r="W11" s="21">
        <v>10</v>
      </c>
      <c r="X11" s="21">
        <v>4158</v>
      </c>
      <c r="Y11" s="24">
        <v>44589</v>
      </c>
      <c r="Z11" s="21" t="s">
        <v>517</v>
      </c>
      <c r="AA11" s="21" t="s">
        <v>496</v>
      </c>
      <c r="AB11" s="21">
        <v>9.4</v>
      </c>
      <c r="AC11" s="21" t="s">
        <v>499</v>
      </c>
      <c r="AD11" s="21">
        <v>50</v>
      </c>
    </row>
    <row r="12" spans="1:30" ht="15.75" customHeight="1" thickBot="1" x14ac:dyDescent="0.25">
      <c r="A12" s="21">
        <v>7</v>
      </c>
      <c r="B12" s="22">
        <v>2.3074660633484161E-2</v>
      </c>
      <c r="C12" s="22">
        <v>3.2070135746606332E-2</v>
      </c>
      <c r="D12" s="22">
        <v>5.5199999999999999E-2</v>
      </c>
      <c r="F12" s="21" t="s">
        <v>481</v>
      </c>
      <c r="G12" s="23">
        <v>39438</v>
      </c>
      <c r="H12" s="21">
        <v>0.89</v>
      </c>
      <c r="W12" s="21">
        <v>20</v>
      </c>
      <c r="X12" s="21">
        <v>4101</v>
      </c>
      <c r="Y12" s="24">
        <v>44625</v>
      </c>
      <c r="Z12" s="21" t="s">
        <v>518</v>
      </c>
      <c r="AA12" s="21" t="s">
        <v>497</v>
      </c>
      <c r="AB12" s="21">
        <v>9.3000000000000007</v>
      </c>
      <c r="AC12" s="21" t="s">
        <v>499</v>
      </c>
      <c r="AD12" s="21">
        <v>54</v>
      </c>
    </row>
    <row r="13" spans="1:30" ht="15.75" customHeight="1" thickBot="1" x14ac:dyDescent="0.25">
      <c r="A13" s="21">
        <v>8</v>
      </c>
      <c r="B13" s="22">
        <v>2.5922171945701358E-2</v>
      </c>
      <c r="C13" s="22">
        <v>3.6498868778280541E-2</v>
      </c>
      <c r="D13" s="22">
        <v>6.2399999999999997E-2</v>
      </c>
      <c r="F13" s="21" t="s">
        <v>482</v>
      </c>
      <c r="G13" s="23">
        <v>39159</v>
      </c>
      <c r="H13" s="21">
        <v>0.89</v>
      </c>
      <c r="W13" s="21">
        <v>25</v>
      </c>
      <c r="X13" s="21">
        <v>4083</v>
      </c>
      <c r="Y13" s="24">
        <v>44610</v>
      </c>
      <c r="Z13" s="21" t="s">
        <v>517</v>
      </c>
      <c r="AA13" s="21" t="s">
        <v>496</v>
      </c>
      <c r="AB13" s="21">
        <v>9.1999999999999993</v>
      </c>
      <c r="AC13" s="21" t="s">
        <v>498</v>
      </c>
      <c r="AD13" s="21">
        <v>51</v>
      </c>
    </row>
    <row r="14" spans="1:30" ht="15.75" customHeight="1" thickBot="1" x14ac:dyDescent="0.25">
      <c r="A14" s="21">
        <v>9</v>
      </c>
      <c r="B14" s="22">
        <v>2.7689592760180994E-2</v>
      </c>
      <c r="C14" s="22">
        <v>3.6549773755656108E-2</v>
      </c>
      <c r="D14" s="22">
        <v>6.4199999999999993E-2</v>
      </c>
      <c r="F14" s="21" t="s">
        <v>483</v>
      </c>
      <c r="G14" s="23">
        <v>44390</v>
      </c>
      <c r="H14" s="21">
        <v>1</v>
      </c>
      <c r="W14" s="21">
        <v>30</v>
      </c>
      <c r="X14" s="21">
        <v>4072</v>
      </c>
      <c r="Y14" s="24">
        <v>44582</v>
      </c>
      <c r="Z14" s="21" t="s">
        <v>516</v>
      </c>
      <c r="AA14" s="21" t="s">
        <v>496</v>
      </c>
      <c r="AB14" s="21">
        <v>9.1999999999999993</v>
      </c>
      <c r="AC14" s="21" t="s">
        <v>499</v>
      </c>
      <c r="AD14" s="21">
        <v>56</v>
      </c>
    </row>
    <row r="15" spans="1:30" ht="15.75" customHeight="1" thickBot="1" x14ac:dyDescent="0.25">
      <c r="A15" s="21">
        <v>10</v>
      </c>
      <c r="B15" s="22">
        <v>3.0586199095022627E-2</v>
      </c>
      <c r="C15" s="22">
        <v>3.6549773755656108E-2</v>
      </c>
      <c r="D15" s="22">
        <v>6.7100000000000007E-2</v>
      </c>
      <c r="F15" s="21" t="s">
        <v>484</v>
      </c>
      <c r="G15" s="23">
        <v>44583</v>
      </c>
      <c r="H15" s="21">
        <v>1.01</v>
      </c>
      <c r="W15" s="21">
        <v>35</v>
      </c>
      <c r="X15" s="21">
        <v>4053</v>
      </c>
      <c r="Y15" s="24">
        <v>44645</v>
      </c>
      <c r="Z15" s="21" t="s">
        <v>515</v>
      </c>
      <c r="AA15" s="21" t="s">
        <v>496</v>
      </c>
      <c r="AB15" s="21">
        <v>9.1999999999999993</v>
      </c>
      <c r="AC15" s="21" t="s">
        <v>498</v>
      </c>
      <c r="AD15" s="21">
        <v>54</v>
      </c>
    </row>
    <row r="16" spans="1:30" ht="15.75" customHeight="1" thickBot="1" x14ac:dyDescent="0.25">
      <c r="A16" s="21">
        <v>11</v>
      </c>
      <c r="B16" s="22">
        <v>3.2893665158371041E-2</v>
      </c>
      <c r="C16" s="22">
        <v>3.7618778280542983E-2</v>
      </c>
      <c r="D16" s="22">
        <v>7.0599999999999996E-2</v>
      </c>
      <c r="F16" s="21" t="s">
        <v>485</v>
      </c>
      <c r="G16" s="23">
        <v>43876</v>
      </c>
      <c r="H16" s="21">
        <v>0.99</v>
      </c>
      <c r="W16" s="21">
        <v>40</v>
      </c>
      <c r="X16" s="21">
        <v>4040</v>
      </c>
      <c r="Y16" s="24">
        <v>44604</v>
      </c>
      <c r="Z16" s="21" t="s">
        <v>518</v>
      </c>
      <c r="AA16" s="21" t="s">
        <v>497</v>
      </c>
      <c r="AB16" s="21">
        <v>9.1</v>
      </c>
      <c r="AC16" s="21" t="s">
        <v>499</v>
      </c>
      <c r="AD16" s="21">
        <v>55</v>
      </c>
    </row>
    <row r="17" spans="1:30" ht="15.75" customHeight="1" thickBot="1" x14ac:dyDescent="0.25">
      <c r="A17" s="21">
        <v>12</v>
      </c>
      <c r="B17" s="22">
        <v>3.461199095022624E-2</v>
      </c>
      <c r="C17" s="22">
        <v>3.746606334841629E-2</v>
      </c>
      <c r="D17" s="22">
        <v>7.1999999999999995E-2</v>
      </c>
      <c r="W17" s="21">
        <v>45</v>
      </c>
      <c r="X17" s="21">
        <v>4023</v>
      </c>
      <c r="Y17" s="24">
        <v>44631</v>
      </c>
      <c r="Z17" s="21" t="s">
        <v>520</v>
      </c>
      <c r="AA17" s="21" t="s">
        <v>496</v>
      </c>
      <c r="AB17" s="21">
        <v>9.1</v>
      </c>
      <c r="AC17" s="21" t="s">
        <v>499</v>
      </c>
      <c r="AD17" s="21">
        <v>57</v>
      </c>
    </row>
    <row r="18" spans="1:30" ht="15.75" customHeight="1" thickBot="1" x14ac:dyDescent="0.25">
      <c r="A18" s="21">
        <v>13</v>
      </c>
      <c r="B18" s="22">
        <v>3.4808371040723984E-2</v>
      </c>
      <c r="C18" s="22">
        <v>3.5837104072398193E-2</v>
      </c>
      <c r="D18" s="22">
        <v>7.0599999999999996E-2</v>
      </c>
      <c r="W18" s="21">
        <v>50</v>
      </c>
      <c r="X18" s="21">
        <v>4010</v>
      </c>
      <c r="Y18" s="24">
        <v>44609</v>
      </c>
      <c r="Z18" s="21" t="s">
        <v>520</v>
      </c>
      <c r="AA18" s="21" t="s">
        <v>495</v>
      </c>
      <c r="AB18" s="21">
        <v>9.1</v>
      </c>
      <c r="AC18" s="21" t="s">
        <v>499</v>
      </c>
      <c r="AD18" s="21">
        <v>53</v>
      </c>
    </row>
    <row r="19" spans="1:30" ht="15.75" customHeight="1" thickBot="1" x14ac:dyDescent="0.25">
      <c r="A19" s="21">
        <v>14</v>
      </c>
      <c r="B19" s="22">
        <v>3.6624886877828056E-2</v>
      </c>
      <c r="C19" s="22">
        <v>3.5531674208144799E-2</v>
      </c>
      <c r="D19" s="22">
        <v>7.22E-2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3949</v>
      </c>
      <c r="Y19" s="24">
        <v>44618</v>
      </c>
      <c r="Z19" s="21" t="s">
        <v>517</v>
      </c>
      <c r="AA19" s="21" t="s">
        <v>497</v>
      </c>
      <c r="AB19" s="21">
        <v>8.9</v>
      </c>
      <c r="AC19" s="21" t="s">
        <v>499</v>
      </c>
      <c r="AD19" s="21">
        <v>54</v>
      </c>
    </row>
    <row r="20" spans="1:30" ht="15.75" customHeight="1" thickBot="1" x14ac:dyDescent="0.25">
      <c r="A20" s="21">
        <v>15</v>
      </c>
      <c r="B20" s="22">
        <v>4.0061538461538461E-2</v>
      </c>
      <c r="C20" s="22">
        <v>3.4666289592760177E-2</v>
      </c>
      <c r="D20" s="22">
        <v>7.4700000000000003E-2</v>
      </c>
      <c r="F20" s="21" t="s">
        <v>488</v>
      </c>
      <c r="G20" s="23">
        <v>34174</v>
      </c>
      <c r="H20" s="21">
        <v>0.77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3907</v>
      </c>
      <c r="Y20" s="24">
        <v>44636</v>
      </c>
      <c r="Z20" s="21" t="s">
        <v>516</v>
      </c>
      <c r="AA20" s="21" t="s">
        <v>494</v>
      </c>
      <c r="AB20" s="21">
        <v>8.8000000000000007</v>
      </c>
      <c r="AC20" s="21" t="s">
        <v>499</v>
      </c>
      <c r="AD20" s="21">
        <v>52</v>
      </c>
    </row>
    <row r="21" spans="1:30" ht="15.75" customHeight="1" thickBot="1" x14ac:dyDescent="0.25">
      <c r="A21" s="21">
        <v>16</v>
      </c>
      <c r="B21" s="22">
        <v>3.9766968325791859E-2</v>
      </c>
      <c r="C21" s="22">
        <v>3.283371040723982E-2</v>
      </c>
      <c r="D21" s="22">
        <v>7.2599999999999998E-2</v>
      </c>
      <c r="F21" s="21" t="s">
        <v>492</v>
      </c>
      <c r="G21" s="23">
        <v>44737</v>
      </c>
      <c r="H21" s="21">
        <v>1.01</v>
      </c>
      <c r="J21" s="12">
        <v>5</v>
      </c>
      <c r="K21" s="12">
        <f>X6</f>
        <v>4219</v>
      </c>
      <c r="L21" s="18"/>
      <c r="M21" s="12"/>
      <c r="N21" s="140">
        <f>K21/$F$2</f>
        <v>9.5452488687782805E-2</v>
      </c>
      <c r="W21" s="21">
        <v>125</v>
      </c>
      <c r="X21" s="21">
        <v>3886</v>
      </c>
      <c r="Y21" s="24">
        <v>44624</v>
      </c>
      <c r="Z21" s="21" t="s">
        <v>515</v>
      </c>
      <c r="AA21" s="21" t="s">
        <v>496</v>
      </c>
      <c r="AB21" s="21">
        <v>8.8000000000000007</v>
      </c>
      <c r="AC21" s="21" t="s">
        <v>498</v>
      </c>
      <c r="AD21" s="21">
        <v>55</v>
      </c>
    </row>
    <row r="22" spans="1:30" ht="15.75" customHeight="1" thickBot="1" x14ac:dyDescent="0.25">
      <c r="A22" s="21">
        <v>17</v>
      </c>
      <c r="B22" s="22">
        <v>3.750859728506787E-2</v>
      </c>
      <c r="C22" s="22">
        <v>3.2121040723981899E-2</v>
      </c>
      <c r="D22" s="22">
        <v>6.9599999999999995E-2</v>
      </c>
      <c r="F22" s="21" t="s">
        <v>493</v>
      </c>
      <c r="G22" s="23">
        <v>46282</v>
      </c>
      <c r="H22" s="21">
        <v>1.05</v>
      </c>
      <c r="J22" s="12">
        <v>10</v>
      </c>
      <c r="K22" s="12">
        <f>X11</f>
        <v>4158</v>
      </c>
      <c r="L22" s="18"/>
      <c r="M22" s="12"/>
      <c r="N22" s="140">
        <f t="shared" ref="N22:N28" si="0">K22/$F$2</f>
        <v>9.4072398190045245E-2</v>
      </c>
      <c r="W22" s="21">
        <v>150</v>
      </c>
      <c r="X22" s="21">
        <v>3860</v>
      </c>
      <c r="Y22" s="24">
        <v>44609</v>
      </c>
      <c r="Z22" s="21" t="s">
        <v>515</v>
      </c>
      <c r="AA22" s="21" t="s">
        <v>495</v>
      </c>
      <c r="AB22" s="21">
        <v>8.6999999999999993</v>
      </c>
      <c r="AC22" s="21" t="s">
        <v>498</v>
      </c>
      <c r="AD22" s="21">
        <v>53</v>
      </c>
    </row>
    <row r="23" spans="1:30" ht="15.75" customHeight="1" thickBot="1" x14ac:dyDescent="0.25">
      <c r="A23" s="21">
        <v>18</v>
      </c>
      <c r="B23" s="22">
        <v>2.8475113122171949E-2</v>
      </c>
      <c r="C23" s="22">
        <v>2.6470588235294117E-2</v>
      </c>
      <c r="D23" s="22">
        <v>5.5E-2</v>
      </c>
      <c r="F23" s="21" t="s">
        <v>494</v>
      </c>
      <c r="G23" s="23">
        <v>47334</v>
      </c>
      <c r="H23" s="21">
        <v>1.07</v>
      </c>
      <c r="J23" s="12">
        <v>20</v>
      </c>
      <c r="K23" s="12">
        <f>X12</f>
        <v>4101</v>
      </c>
      <c r="L23" s="18"/>
      <c r="M23" s="12"/>
      <c r="N23" s="140">
        <f t="shared" si="0"/>
        <v>9.2782805429864251E-2</v>
      </c>
      <c r="W23" s="21">
        <v>175</v>
      </c>
      <c r="X23" s="21">
        <v>3837</v>
      </c>
      <c r="Y23" s="24">
        <v>44623</v>
      </c>
      <c r="Z23" s="21" t="s">
        <v>520</v>
      </c>
      <c r="AA23" s="21" t="s">
        <v>495</v>
      </c>
      <c r="AB23" s="21">
        <v>8.6999999999999993</v>
      </c>
      <c r="AC23" s="21" t="s">
        <v>499</v>
      </c>
      <c r="AD23" s="21">
        <v>54</v>
      </c>
    </row>
    <row r="24" spans="1:30" ht="15.75" customHeight="1" thickBot="1" x14ac:dyDescent="0.25">
      <c r="A24" s="21">
        <v>19</v>
      </c>
      <c r="B24" s="22">
        <v>2.0914479638009048E-2</v>
      </c>
      <c r="C24" s="22">
        <v>1.9089366515837106E-2</v>
      </c>
      <c r="D24" s="22">
        <v>0.04</v>
      </c>
      <c r="F24" s="21" t="s">
        <v>495</v>
      </c>
      <c r="G24" s="23">
        <v>46933</v>
      </c>
      <c r="H24" s="21">
        <v>1.06</v>
      </c>
      <c r="J24" s="12">
        <v>30</v>
      </c>
      <c r="K24" s="12">
        <f>X14</f>
        <v>4072</v>
      </c>
      <c r="L24" s="18"/>
      <c r="M24" s="12"/>
      <c r="N24" s="140">
        <f t="shared" si="0"/>
        <v>9.212669683257918E-2</v>
      </c>
      <c r="W24" s="21">
        <v>200</v>
      </c>
      <c r="X24" s="21">
        <v>3816</v>
      </c>
      <c r="Y24" s="24">
        <v>44592</v>
      </c>
      <c r="Z24" s="21" t="s">
        <v>514</v>
      </c>
      <c r="AA24" s="21" t="s">
        <v>492</v>
      </c>
      <c r="AB24" s="21">
        <v>8.6</v>
      </c>
      <c r="AC24" s="21" t="s">
        <v>498</v>
      </c>
      <c r="AD24" s="21">
        <v>55</v>
      </c>
    </row>
    <row r="25" spans="1:30" ht="15.75" customHeight="1" thickBot="1" x14ac:dyDescent="0.25">
      <c r="A25" s="21">
        <v>20</v>
      </c>
      <c r="B25" s="22">
        <v>1.6937782805429867E-2</v>
      </c>
      <c r="C25" s="22">
        <v>1.3947963800904977E-2</v>
      </c>
      <c r="D25" s="22">
        <v>3.09E-2</v>
      </c>
      <c r="F25" s="21" t="s">
        <v>496</v>
      </c>
      <c r="G25" s="23">
        <v>48990</v>
      </c>
      <c r="H25" s="21">
        <v>1.1100000000000001</v>
      </c>
      <c r="J25" s="12">
        <v>50</v>
      </c>
      <c r="K25" s="12">
        <f>X18</f>
        <v>4010</v>
      </c>
      <c r="L25" s="18"/>
      <c r="M25" s="12"/>
      <c r="N25" s="140">
        <f t="shared" si="0"/>
        <v>9.0723981900452486E-2</v>
      </c>
    </row>
    <row r="26" spans="1:30" ht="15.75" customHeight="1" thickBot="1" x14ac:dyDescent="0.25">
      <c r="A26" s="21">
        <v>21</v>
      </c>
      <c r="B26" s="22">
        <v>1.3255656108597285E-2</v>
      </c>
      <c r="C26" s="22">
        <v>1.069004524886878E-2</v>
      </c>
      <c r="D26" s="22">
        <v>2.3900000000000001E-2</v>
      </c>
      <c r="F26" s="21" t="s">
        <v>497</v>
      </c>
      <c r="G26" s="23">
        <v>41054</v>
      </c>
      <c r="H26" s="21">
        <v>0.93</v>
      </c>
      <c r="J26" s="12">
        <v>100</v>
      </c>
      <c r="K26" s="12">
        <f>X20</f>
        <v>3907</v>
      </c>
      <c r="L26" s="18"/>
      <c r="M26" s="12"/>
      <c r="N26" s="140">
        <f t="shared" si="0"/>
        <v>8.8393665158371035E-2</v>
      </c>
    </row>
    <row r="27" spans="1:30" ht="15.75" customHeight="1" thickBot="1" x14ac:dyDescent="0.25">
      <c r="A27" s="21">
        <v>22</v>
      </c>
      <c r="B27" s="22">
        <v>8.7880090497737557E-3</v>
      </c>
      <c r="C27" s="22">
        <v>7.6866515837104073E-3</v>
      </c>
      <c r="D27" s="22">
        <v>1.6500000000000001E-2</v>
      </c>
      <c r="J27" s="12">
        <v>150</v>
      </c>
      <c r="K27" s="12">
        <f>X22</f>
        <v>3860</v>
      </c>
      <c r="L27" s="18"/>
      <c r="M27" s="12"/>
      <c r="N27" s="140">
        <f t="shared" si="0"/>
        <v>8.7330316742081443E-2</v>
      </c>
    </row>
    <row r="28" spans="1:30" ht="15.75" customHeight="1" thickBot="1" x14ac:dyDescent="0.25">
      <c r="A28" s="21">
        <v>23</v>
      </c>
      <c r="B28" s="22">
        <v>5.3022624434389144E-3</v>
      </c>
      <c r="C28" s="22">
        <v>4.8359728506787332E-3</v>
      </c>
      <c r="D28" s="22">
        <v>1.01E-2</v>
      </c>
      <c r="J28" s="12">
        <v>200</v>
      </c>
      <c r="K28" s="12">
        <f>X24</f>
        <v>3816</v>
      </c>
      <c r="L28" s="18"/>
      <c r="M28" s="12"/>
      <c r="N28" s="140">
        <f t="shared" si="0"/>
        <v>8.6334841628959283E-2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3B1377-128C-4267-80A6-46AC73DEAB5C}">
  <sheetPr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25" hidden="1" customWidth="1"/>
  </cols>
  <sheetData>
    <row r="1" spans="1:30" ht="24" thickBot="1" x14ac:dyDescent="0.25">
      <c r="A1" s="151" t="s">
        <v>677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37300</v>
      </c>
      <c r="H2" s="7" t="s">
        <v>462</v>
      </c>
      <c r="W2" s="21">
        <v>1</v>
      </c>
      <c r="X2" s="21">
        <v>4102</v>
      </c>
      <c r="Y2" s="24">
        <v>44910</v>
      </c>
      <c r="Z2" s="21" t="s">
        <v>524</v>
      </c>
      <c r="AA2" s="21" t="s">
        <v>495</v>
      </c>
      <c r="AB2" s="21">
        <v>11</v>
      </c>
      <c r="AC2" s="21" t="s">
        <v>498</v>
      </c>
      <c r="AD2" s="21">
        <v>61</v>
      </c>
    </row>
    <row r="3" spans="1:30" ht="15.75" customHeight="1" thickBot="1" x14ac:dyDescent="0.25">
      <c r="W3" s="21">
        <v>2</v>
      </c>
      <c r="X3" s="21">
        <v>4081</v>
      </c>
      <c r="Y3" s="24">
        <v>44914</v>
      </c>
      <c r="Z3" s="21" t="s">
        <v>517</v>
      </c>
      <c r="AA3" s="21" t="s">
        <v>492</v>
      </c>
      <c r="AB3" s="21">
        <v>10.9</v>
      </c>
      <c r="AC3" s="21" t="s">
        <v>498</v>
      </c>
      <c r="AD3" s="21">
        <v>53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4041</v>
      </c>
      <c r="Y4" s="24">
        <v>44909</v>
      </c>
      <c r="Z4" s="21" t="s">
        <v>514</v>
      </c>
      <c r="AA4" s="21" t="s">
        <v>494</v>
      </c>
      <c r="AB4" s="21">
        <v>10.8</v>
      </c>
      <c r="AC4" s="21" t="s">
        <v>498</v>
      </c>
      <c r="AD4" s="21">
        <v>51</v>
      </c>
    </row>
    <row r="5" spans="1:30" ht="15.75" customHeight="1" thickBot="1" x14ac:dyDescent="0.25">
      <c r="A5" s="21">
        <v>0</v>
      </c>
      <c r="B5" s="22">
        <v>3.3077747989276136E-3</v>
      </c>
      <c r="C5" s="22">
        <v>3.8252010723860592E-3</v>
      </c>
      <c r="D5" s="41">
        <v>7.1000000000000004E-3</v>
      </c>
      <c r="F5" s="21" t="s">
        <v>471</v>
      </c>
      <c r="G5" s="23">
        <v>43959</v>
      </c>
      <c r="H5" s="21"/>
      <c r="J5" s="164" t="s">
        <v>472</v>
      </c>
      <c r="K5" s="165"/>
      <c r="L5" s="165"/>
      <c r="M5" s="165"/>
      <c r="N5" s="166"/>
      <c r="W5" s="21">
        <v>4</v>
      </c>
      <c r="X5" s="21">
        <v>4008</v>
      </c>
      <c r="Y5" s="24">
        <v>44910</v>
      </c>
      <c r="Z5" s="21" t="s">
        <v>517</v>
      </c>
      <c r="AA5" s="21" t="s">
        <v>495</v>
      </c>
      <c r="AB5" s="21">
        <v>10.7</v>
      </c>
      <c r="AC5" s="21" t="s">
        <v>498</v>
      </c>
      <c r="AD5" s="21">
        <v>51</v>
      </c>
    </row>
    <row r="6" spans="1:30" ht="15.75" customHeight="1" thickBot="1" x14ac:dyDescent="0.25">
      <c r="A6" s="21">
        <v>1</v>
      </c>
      <c r="B6" s="22">
        <v>2.454155495978552E-3</v>
      </c>
      <c r="C6" s="22">
        <v>2.519034852546917E-3</v>
      </c>
      <c r="D6" s="22">
        <v>5.0000000000000001E-3</v>
      </c>
      <c r="F6" s="21" t="s">
        <v>473</v>
      </c>
      <c r="G6" s="23">
        <v>39238</v>
      </c>
      <c r="H6" s="21">
        <v>1.06</v>
      </c>
      <c r="J6" s="113" t="s">
        <v>474</v>
      </c>
      <c r="K6" s="114">
        <f>LARGE((K8,K9),1)</f>
        <v>0.74795489719212915</v>
      </c>
      <c r="L6" s="45"/>
      <c r="M6" s="45"/>
      <c r="N6" s="114" t="s">
        <v>498</v>
      </c>
      <c r="W6" s="21">
        <v>5</v>
      </c>
      <c r="X6" s="21">
        <v>3957</v>
      </c>
      <c r="Y6" s="24">
        <v>44908</v>
      </c>
      <c r="Z6" s="21" t="s">
        <v>517</v>
      </c>
      <c r="AA6" s="21" t="s">
        <v>493</v>
      </c>
      <c r="AB6" s="21">
        <v>10.6</v>
      </c>
      <c r="AC6" s="21" t="s">
        <v>498</v>
      </c>
      <c r="AD6" s="21">
        <v>52</v>
      </c>
    </row>
    <row r="7" spans="1:30" ht="15.75" customHeight="1" thickBot="1" x14ac:dyDescent="0.25">
      <c r="A7" s="21">
        <v>2</v>
      </c>
      <c r="B7" s="22">
        <v>2.3474530831099198E-3</v>
      </c>
      <c r="C7" s="22">
        <v>1.8193029490616622E-3</v>
      </c>
      <c r="D7" s="22">
        <v>4.1999999999999997E-3</v>
      </c>
      <c r="F7" s="21" t="s">
        <v>475</v>
      </c>
      <c r="G7" s="23">
        <v>40313</v>
      </c>
      <c r="H7" s="21">
        <v>1.0900000000000001</v>
      </c>
      <c r="J7" s="12" t="s">
        <v>476</v>
      </c>
      <c r="K7" s="114">
        <f>LARGE((K10,K11),1)</f>
        <v>0.55490512933017988</v>
      </c>
      <c r="L7" s="45"/>
      <c r="M7" s="45"/>
      <c r="N7" s="114" t="s">
        <v>499</v>
      </c>
      <c r="W7" s="21">
        <v>6</v>
      </c>
      <c r="X7" s="21">
        <v>3948</v>
      </c>
      <c r="Y7" s="24">
        <v>44912</v>
      </c>
      <c r="Z7" s="21" t="s">
        <v>518</v>
      </c>
      <c r="AA7" s="21" t="s">
        <v>497</v>
      </c>
      <c r="AB7" s="21">
        <v>10.6</v>
      </c>
      <c r="AC7" s="21" t="s">
        <v>498</v>
      </c>
      <c r="AD7" s="21">
        <v>52</v>
      </c>
    </row>
    <row r="8" spans="1:30" ht="15.75" customHeight="1" thickBot="1" x14ac:dyDescent="0.3">
      <c r="A8" s="21">
        <v>3</v>
      </c>
      <c r="B8" s="22">
        <v>2.454155495978552E-3</v>
      </c>
      <c r="C8" s="22">
        <v>1.2595174262734585E-3</v>
      </c>
      <c r="D8" s="22">
        <v>3.7000000000000002E-3</v>
      </c>
      <c r="F8" s="21" t="s">
        <v>477</v>
      </c>
      <c r="G8" s="23">
        <v>39072</v>
      </c>
      <c r="H8" s="21">
        <v>1.06</v>
      </c>
      <c r="K8" s="16">
        <f>LARGE(B11:C11,1)/(B11+C11)</f>
        <v>0.74795489719212915</v>
      </c>
      <c r="W8" s="21">
        <v>7</v>
      </c>
      <c r="X8" s="21">
        <v>3939</v>
      </c>
      <c r="Y8" s="24">
        <v>44912</v>
      </c>
      <c r="Z8" s="21" t="s">
        <v>515</v>
      </c>
      <c r="AA8" s="21" t="s">
        <v>497</v>
      </c>
      <c r="AB8" s="21">
        <v>10.6</v>
      </c>
      <c r="AC8" s="21" t="s">
        <v>498</v>
      </c>
      <c r="AD8" s="21">
        <v>51</v>
      </c>
    </row>
    <row r="9" spans="1:30" ht="15.75" customHeight="1" thickBot="1" x14ac:dyDescent="0.3">
      <c r="A9" s="21">
        <v>4</v>
      </c>
      <c r="B9" s="22">
        <v>3.6278820375335117E-3</v>
      </c>
      <c r="C9" s="22">
        <v>1.6327077747989277E-3</v>
      </c>
      <c r="D9" s="22">
        <v>5.3E-3</v>
      </c>
      <c r="F9" s="21" t="s">
        <v>478</v>
      </c>
      <c r="G9" s="23">
        <v>35902</v>
      </c>
      <c r="H9" s="21">
        <v>0.97</v>
      </c>
      <c r="K9" s="16">
        <f>LARGE(B12:C12,1)/(B12+C12)</f>
        <v>0.71071428571428563</v>
      </c>
      <c r="W9" s="21">
        <v>8</v>
      </c>
      <c r="X9" s="21">
        <v>3937</v>
      </c>
      <c r="Y9" s="24">
        <v>44910</v>
      </c>
      <c r="Z9" s="21" t="s">
        <v>515</v>
      </c>
      <c r="AA9" s="21" t="s">
        <v>495</v>
      </c>
      <c r="AB9" s="21">
        <v>10.6</v>
      </c>
      <c r="AC9" s="21" t="s">
        <v>499</v>
      </c>
      <c r="AD9" s="21">
        <v>54</v>
      </c>
    </row>
    <row r="10" spans="1:30" ht="15.75" customHeight="1" thickBot="1" x14ac:dyDescent="0.3">
      <c r="A10" s="21">
        <v>5</v>
      </c>
      <c r="B10" s="22">
        <v>9.9233243967828417E-3</v>
      </c>
      <c r="C10" s="22">
        <v>3.4053619302949062E-3</v>
      </c>
      <c r="D10" s="22">
        <v>1.3299999999999999E-2</v>
      </c>
      <c r="F10" s="21" t="s">
        <v>479</v>
      </c>
      <c r="G10" s="23">
        <v>34125</v>
      </c>
      <c r="H10" s="21">
        <v>0.92</v>
      </c>
      <c r="K10" s="16">
        <f>LARGE(B20:C20,1)/(B20+C20)</f>
        <v>0.53788120364499903</v>
      </c>
      <c r="W10" s="21">
        <v>9</v>
      </c>
      <c r="X10" s="21">
        <v>3933</v>
      </c>
      <c r="Y10" s="24">
        <v>44910</v>
      </c>
      <c r="Z10" s="21" t="s">
        <v>518</v>
      </c>
      <c r="AA10" s="21" t="s">
        <v>495</v>
      </c>
      <c r="AB10" s="21">
        <v>10.5</v>
      </c>
      <c r="AC10" s="21" t="s">
        <v>498</v>
      </c>
      <c r="AD10" s="21">
        <v>52</v>
      </c>
    </row>
    <row r="11" spans="1:30" ht="15.75" customHeight="1" thickBot="1" x14ac:dyDescent="0.3">
      <c r="A11" s="21">
        <v>6</v>
      </c>
      <c r="B11" s="22">
        <v>2.6302144772117959E-2</v>
      </c>
      <c r="C11" s="22">
        <v>8.8632707774798924E-3</v>
      </c>
      <c r="D11" s="22">
        <v>3.5200000000000002E-2</v>
      </c>
      <c r="F11" s="21" t="s">
        <v>480</v>
      </c>
      <c r="G11" s="23">
        <v>32981</v>
      </c>
      <c r="H11" s="21">
        <v>0.89</v>
      </c>
      <c r="K11" s="16">
        <f>LARGE(B21:C21,1)/(B21+C21)</f>
        <v>0.55490512933017988</v>
      </c>
      <c r="W11" s="21">
        <v>10</v>
      </c>
      <c r="X11" s="21">
        <v>3931</v>
      </c>
      <c r="Y11" s="24">
        <v>44914</v>
      </c>
      <c r="Z11" s="21" t="s">
        <v>524</v>
      </c>
      <c r="AA11" s="21" t="s">
        <v>492</v>
      </c>
      <c r="AB11" s="21">
        <v>10.5</v>
      </c>
      <c r="AC11" s="21" t="s">
        <v>498</v>
      </c>
      <c r="AD11" s="21">
        <v>64</v>
      </c>
    </row>
    <row r="12" spans="1:30" ht="15.75" customHeight="1" thickBot="1" x14ac:dyDescent="0.25">
      <c r="A12" s="21">
        <v>7</v>
      </c>
      <c r="B12" s="22">
        <v>4.3321179624664877E-2</v>
      </c>
      <c r="C12" s="22">
        <v>1.7633243967828418E-2</v>
      </c>
      <c r="D12" s="22">
        <v>6.0999999999999999E-2</v>
      </c>
      <c r="F12" s="21" t="s">
        <v>481</v>
      </c>
      <c r="G12" s="23">
        <v>35826</v>
      </c>
      <c r="H12" s="21">
        <v>0.97</v>
      </c>
      <c r="W12" s="21">
        <v>20</v>
      </c>
      <c r="X12" s="21">
        <v>3861</v>
      </c>
      <c r="Y12" s="24">
        <v>44909</v>
      </c>
      <c r="Z12" s="21" t="s">
        <v>516</v>
      </c>
      <c r="AA12" s="21" t="s">
        <v>494</v>
      </c>
      <c r="AB12" s="21">
        <v>10.4</v>
      </c>
      <c r="AC12" s="21" t="s">
        <v>498</v>
      </c>
      <c r="AD12" s="21">
        <v>51</v>
      </c>
    </row>
    <row r="13" spans="1:30" ht="15.75" customHeight="1" thickBot="1" x14ac:dyDescent="0.25">
      <c r="A13" s="21">
        <v>8</v>
      </c>
      <c r="B13" s="22">
        <v>4.1934048257372659E-2</v>
      </c>
      <c r="C13" s="22">
        <v>2.3184450402144771E-2</v>
      </c>
      <c r="D13" s="22">
        <v>6.5100000000000005E-2</v>
      </c>
      <c r="F13" s="21" t="s">
        <v>482</v>
      </c>
      <c r="G13" s="23">
        <v>35483</v>
      </c>
      <c r="H13" s="21">
        <v>0.96</v>
      </c>
      <c r="W13" s="21">
        <v>25</v>
      </c>
      <c r="X13" s="21">
        <v>3837</v>
      </c>
      <c r="Y13" s="24">
        <v>44894</v>
      </c>
      <c r="Z13" s="21" t="s">
        <v>514</v>
      </c>
      <c r="AA13" s="21" t="s">
        <v>493</v>
      </c>
      <c r="AB13" s="21">
        <v>10.3</v>
      </c>
      <c r="AC13" s="21" t="s">
        <v>499</v>
      </c>
      <c r="AD13" s="21">
        <v>51</v>
      </c>
    </row>
    <row r="14" spans="1:30" ht="15.75" customHeight="1" thickBot="1" x14ac:dyDescent="0.25">
      <c r="A14" s="21">
        <v>9</v>
      </c>
      <c r="B14" s="22">
        <v>3.7345844504021453E-2</v>
      </c>
      <c r="C14" s="22">
        <v>2.4817158176943698E-2</v>
      </c>
      <c r="D14" s="22">
        <v>6.2100000000000002E-2</v>
      </c>
      <c r="F14" s="21" t="s">
        <v>483</v>
      </c>
      <c r="G14" s="23">
        <v>37394</v>
      </c>
      <c r="H14" s="21">
        <v>1.01</v>
      </c>
      <c r="W14" s="21">
        <v>30</v>
      </c>
      <c r="X14" s="21">
        <v>3819</v>
      </c>
      <c r="Y14" s="24">
        <v>44909</v>
      </c>
      <c r="Z14" s="21" t="s">
        <v>518</v>
      </c>
      <c r="AA14" s="21" t="s">
        <v>494</v>
      </c>
      <c r="AB14" s="21">
        <v>10.199999999999999</v>
      </c>
      <c r="AC14" s="21" t="s">
        <v>498</v>
      </c>
      <c r="AD14" s="21">
        <v>51</v>
      </c>
    </row>
    <row r="15" spans="1:30" ht="15.75" customHeight="1" thickBot="1" x14ac:dyDescent="0.25">
      <c r="A15" s="21">
        <v>10</v>
      </c>
      <c r="B15" s="22">
        <v>3.7079088471849868E-2</v>
      </c>
      <c r="C15" s="22">
        <v>2.6823056300268096E-2</v>
      </c>
      <c r="D15" s="22">
        <v>6.3899999999999998E-2</v>
      </c>
      <c r="F15" s="21" t="s">
        <v>484</v>
      </c>
      <c r="G15" s="23">
        <v>37593</v>
      </c>
      <c r="H15" s="21">
        <v>1.02</v>
      </c>
      <c r="W15" s="21">
        <v>35</v>
      </c>
      <c r="X15" s="21">
        <v>3783</v>
      </c>
      <c r="Y15" s="24">
        <v>44911</v>
      </c>
      <c r="Z15" s="21" t="s">
        <v>516</v>
      </c>
      <c r="AA15" s="21" t="s">
        <v>496</v>
      </c>
      <c r="AB15" s="21">
        <v>10.1</v>
      </c>
      <c r="AC15" s="21" t="s">
        <v>498</v>
      </c>
      <c r="AD15" s="21">
        <v>51</v>
      </c>
    </row>
    <row r="16" spans="1:30" ht="15.75" customHeight="1" thickBot="1" x14ac:dyDescent="0.25">
      <c r="A16" s="21">
        <v>11</v>
      </c>
      <c r="B16" s="22">
        <v>3.6705630026809648E-2</v>
      </c>
      <c r="C16" s="22">
        <v>3.008847184986595E-2</v>
      </c>
      <c r="D16" s="22">
        <v>6.6799999999999998E-2</v>
      </c>
      <c r="F16" s="21" t="s">
        <v>485</v>
      </c>
      <c r="G16" s="23">
        <v>40315</v>
      </c>
      <c r="H16" s="21">
        <v>1.0900000000000001</v>
      </c>
      <c r="W16" s="21">
        <v>40</v>
      </c>
      <c r="X16" s="21">
        <v>3763</v>
      </c>
      <c r="Y16" s="24">
        <v>44910</v>
      </c>
      <c r="Z16" s="21" t="s">
        <v>516</v>
      </c>
      <c r="AA16" s="21" t="s">
        <v>495</v>
      </c>
      <c r="AB16" s="21">
        <v>10.1</v>
      </c>
      <c r="AC16" s="21" t="s">
        <v>498</v>
      </c>
      <c r="AD16" s="21">
        <v>51</v>
      </c>
    </row>
    <row r="17" spans="1:30" ht="15.75" customHeight="1" thickBot="1" x14ac:dyDescent="0.25">
      <c r="A17" s="21">
        <v>12</v>
      </c>
      <c r="B17" s="22">
        <v>3.7025737265415554E-2</v>
      </c>
      <c r="C17" s="22">
        <v>3.2887399463806963E-2</v>
      </c>
      <c r="D17" s="22">
        <v>6.9900000000000004E-2</v>
      </c>
      <c r="W17" s="21">
        <v>45</v>
      </c>
      <c r="X17" s="21">
        <v>3726</v>
      </c>
      <c r="Y17" s="24">
        <v>44911</v>
      </c>
      <c r="Z17" s="21" t="s">
        <v>514</v>
      </c>
      <c r="AA17" s="21" t="s">
        <v>496</v>
      </c>
      <c r="AB17" s="21">
        <v>10</v>
      </c>
      <c r="AC17" s="21" t="s">
        <v>498</v>
      </c>
      <c r="AD17" s="21">
        <v>51</v>
      </c>
    </row>
    <row r="18" spans="1:30" ht="15.75" customHeight="1" thickBot="1" x14ac:dyDescent="0.25">
      <c r="A18" s="21">
        <v>13</v>
      </c>
      <c r="B18" s="22">
        <v>3.5905361930294907E-2</v>
      </c>
      <c r="C18" s="22">
        <v>3.2514209115281502E-2</v>
      </c>
      <c r="D18" s="22">
        <v>6.8400000000000002E-2</v>
      </c>
      <c r="W18" s="21">
        <v>50</v>
      </c>
      <c r="X18" s="21">
        <v>3685</v>
      </c>
      <c r="Y18" s="24">
        <v>44909</v>
      </c>
      <c r="Z18" s="21" t="s">
        <v>522</v>
      </c>
      <c r="AA18" s="21" t="s">
        <v>494</v>
      </c>
      <c r="AB18" s="21">
        <v>9.9</v>
      </c>
      <c r="AC18" s="21" t="s">
        <v>498</v>
      </c>
      <c r="AD18" s="21">
        <v>58</v>
      </c>
    </row>
    <row r="19" spans="1:30" ht="15.75" customHeight="1" thickBot="1" x14ac:dyDescent="0.25">
      <c r="A19" s="21">
        <v>14</v>
      </c>
      <c r="B19" s="22">
        <v>3.5158445040214481E-2</v>
      </c>
      <c r="C19" s="22">
        <v>3.4473458445040212E-2</v>
      </c>
      <c r="D19" s="22">
        <v>6.9599999999999995E-2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3592</v>
      </c>
      <c r="Y19" s="24">
        <v>44621</v>
      </c>
      <c r="Z19" s="21" t="s">
        <v>514</v>
      </c>
      <c r="AA19" s="21" t="s">
        <v>493</v>
      </c>
      <c r="AB19" s="21">
        <v>9.6</v>
      </c>
      <c r="AC19" s="21" t="s">
        <v>499</v>
      </c>
      <c r="AD19" s="21">
        <v>59</v>
      </c>
    </row>
    <row r="20" spans="1:30" ht="15.75" customHeight="1" thickBot="1" x14ac:dyDescent="0.25">
      <c r="A20" s="21">
        <v>15</v>
      </c>
      <c r="B20" s="22">
        <v>3.3024396782841824E-2</v>
      </c>
      <c r="C20" s="22">
        <v>3.8438605898123326E-2</v>
      </c>
      <c r="D20" s="22">
        <v>7.1499999999999994E-2</v>
      </c>
      <c r="F20" s="21" t="s">
        <v>488</v>
      </c>
      <c r="G20" s="23">
        <v>24016</v>
      </c>
      <c r="H20" s="21">
        <v>0.65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3498</v>
      </c>
      <c r="Y20" s="24">
        <v>44650</v>
      </c>
      <c r="Z20" s="21" t="s">
        <v>514</v>
      </c>
      <c r="AA20" s="21" t="s">
        <v>494</v>
      </c>
      <c r="AB20" s="21">
        <v>9.4</v>
      </c>
      <c r="AC20" s="21" t="s">
        <v>499</v>
      </c>
      <c r="AD20" s="21">
        <v>57</v>
      </c>
    </row>
    <row r="21" spans="1:30" ht="15.75" customHeight="1" thickBot="1" x14ac:dyDescent="0.25">
      <c r="A21" s="21">
        <v>16</v>
      </c>
      <c r="B21" s="22">
        <v>3.3451206434316351E-2</v>
      </c>
      <c r="C21" s="22">
        <v>4.170402144772118E-2</v>
      </c>
      <c r="D21" s="22">
        <v>7.5200000000000003E-2</v>
      </c>
      <c r="F21" s="21" t="s">
        <v>492</v>
      </c>
      <c r="G21" s="23">
        <v>38681</v>
      </c>
      <c r="H21" s="21">
        <v>1.05</v>
      </c>
      <c r="J21" s="12">
        <v>5</v>
      </c>
      <c r="K21" s="12">
        <f>X6</f>
        <v>3957</v>
      </c>
      <c r="L21" s="18"/>
      <c r="M21" s="12"/>
      <c r="N21" s="140">
        <f>K21/$F$2</f>
        <v>0.10608579088471849</v>
      </c>
      <c r="W21" s="21">
        <v>125</v>
      </c>
      <c r="X21" s="21">
        <v>3445</v>
      </c>
      <c r="Y21" s="24">
        <v>44858</v>
      </c>
      <c r="Z21" s="21" t="s">
        <v>522</v>
      </c>
      <c r="AA21" s="21" t="s">
        <v>492</v>
      </c>
      <c r="AB21" s="21">
        <v>9.1999999999999993</v>
      </c>
      <c r="AC21" s="21" t="s">
        <v>498</v>
      </c>
      <c r="AD21" s="21">
        <v>62</v>
      </c>
    </row>
    <row r="22" spans="1:30" ht="15.75" customHeight="1" thickBot="1" x14ac:dyDescent="0.25">
      <c r="A22" s="21">
        <v>17</v>
      </c>
      <c r="B22" s="22">
        <v>3.1957372654155498E-2</v>
      </c>
      <c r="C22" s="22">
        <v>4.0024664879356568E-2</v>
      </c>
      <c r="D22" s="22">
        <v>7.1999999999999995E-2</v>
      </c>
      <c r="F22" s="21" t="s">
        <v>493</v>
      </c>
      <c r="G22" s="23">
        <v>41378</v>
      </c>
      <c r="H22" s="21">
        <v>1.1200000000000001</v>
      </c>
      <c r="J22" s="12">
        <v>10</v>
      </c>
      <c r="K22" s="12">
        <f>X11</f>
        <v>3931</v>
      </c>
      <c r="L22" s="18"/>
      <c r="M22" s="12"/>
      <c r="N22" s="140">
        <f t="shared" ref="N22:N28" si="0">K22/$F$2</f>
        <v>0.10538873994638069</v>
      </c>
      <c r="W22" s="21">
        <v>150</v>
      </c>
      <c r="X22" s="21">
        <v>3408</v>
      </c>
      <c r="Y22" s="24">
        <v>44872</v>
      </c>
      <c r="Z22" s="21" t="s">
        <v>522</v>
      </c>
      <c r="AA22" s="21" t="s">
        <v>492</v>
      </c>
      <c r="AB22" s="21">
        <v>9.1</v>
      </c>
      <c r="AC22" s="21" t="s">
        <v>498</v>
      </c>
      <c r="AD22" s="21">
        <v>65</v>
      </c>
    </row>
    <row r="23" spans="1:30" ht="15.75" customHeight="1" thickBot="1" x14ac:dyDescent="0.25">
      <c r="A23" s="21">
        <v>18</v>
      </c>
      <c r="B23" s="22">
        <v>2.459490616621984E-2</v>
      </c>
      <c r="C23" s="22">
        <v>3.0041823056300265E-2</v>
      </c>
      <c r="D23" s="22">
        <v>5.4699999999999999E-2</v>
      </c>
      <c r="F23" s="21" t="s">
        <v>494</v>
      </c>
      <c r="G23" s="23">
        <v>42166</v>
      </c>
      <c r="H23" s="21">
        <v>1.1399999999999999</v>
      </c>
      <c r="J23" s="12">
        <v>20</v>
      </c>
      <c r="K23" s="12">
        <f>X12</f>
        <v>3861</v>
      </c>
      <c r="L23" s="18"/>
      <c r="M23" s="12"/>
      <c r="N23" s="140">
        <f t="shared" si="0"/>
        <v>0.10351206434316354</v>
      </c>
      <c r="W23" s="21">
        <v>175</v>
      </c>
      <c r="X23" s="21">
        <v>3360</v>
      </c>
      <c r="Y23" s="24">
        <v>44657</v>
      </c>
      <c r="Z23" s="21" t="s">
        <v>513</v>
      </c>
      <c r="AA23" s="21" t="s">
        <v>494</v>
      </c>
      <c r="AB23" s="21">
        <v>9</v>
      </c>
      <c r="AC23" s="21" t="s">
        <v>499</v>
      </c>
      <c r="AD23" s="21">
        <v>58</v>
      </c>
    </row>
    <row r="24" spans="1:30" ht="15.75" customHeight="1" thickBot="1" x14ac:dyDescent="0.25">
      <c r="A24" s="21">
        <v>19</v>
      </c>
      <c r="B24" s="22">
        <v>1.8299463806970506E-2</v>
      </c>
      <c r="C24" s="22">
        <v>2.2624664879356569E-2</v>
      </c>
      <c r="D24" s="22">
        <v>4.0899999999999999E-2</v>
      </c>
      <c r="F24" s="21" t="s">
        <v>495</v>
      </c>
      <c r="G24" s="23">
        <v>41413</v>
      </c>
      <c r="H24" s="21">
        <v>1.1200000000000001</v>
      </c>
      <c r="J24" s="12">
        <v>30</v>
      </c>
      <c r="K24" s="12">
        <f>X14</f>
        <v>3819</v>
      </c>
      <c r="L24" s="18"/>
      <c r="M24" s="12"/>
      <c r="N24" s="140">
        <f t="shared" si="0"/>
        <v>0.10238605898123325</v>
      </c>
      <c r="W24" s="21">
        <v>200</v>
      </c>
      <c r="X24" s="21">
        <v>3329</v>
      </c>
      <c r="Y24" s="24">
        <v>44622</v>
      </c>
      <c r="Z24" s="21" t="s">
        <v>522</v>
      </c>
      <c r="AA24" s="21" t="s">
        <v>494</v>
      </c>
      <c r="AB24" s="21">
        <v>8.9</v>
      </c>
      <c r="AC24" s="21" t="s">
        <v>498</v>
      </c>
      <c r="AD24" s="21">
        <v>68</v>
      </c>
    </row>
    <row r="25" spans="1:30" ht="15.75" customHeight="1" thickBot="1" x14ac:dyDescent="0.25">
      <c r="A25" s="21">
        <v>20</v>
      </c>
      <c r="B25" s="22">
        <v>1.3817962466487935E-2</v>
      </c>
      <c r="C25" s="22">
        <v>1.8006434316353886E-2</v>
      </c>
      <c r="D25" s="22">
        <v>3.1800000000000002E-2</v>
      </c>
      <c r="F25" s="21" t="s">
        <v>496</v>
      </c>
      <c r="G25" s="23">
        <v>41362</v>
      </c>
      <c r="H25" s="21">
        <v>1.1200000000000001</v>
      </c>
      <c r="J25" s="12">
        <v>50</v>
      </c>
      <c r="K25" s="12">
        <f>X18</f>
        <v>3685</v>
      </c>
      <c r="L25" s="18"/>
      <c r="M25" s="12"/>
      <c r="N25" s="140">
        <f t="shared" si="0"/>
        <v>9.8793565683646112E-2</v>
      </c>
    </row>
    <row r="26" spans="1:30" ht="15.75" customHeight="1" thickBot="1" x14ac:dyDescent="0.25">
      <c r="A26" s="21">
        <v>21</v>
      </c>
      <c r="B26" s="22">
        <v>1.0616890080428956E-2</v>
      </c>
      <c r="C26" s="22">
        <v>1.3901340482573726E-2</v>
      </c>
      <c r="D26" s="22">
        <v>2.4500000000000001E-2</v>
      </c>
      <c r="F26" s="21" t="s">
        <v>497</v>
      </c>
      <c r="G26" s="23">
        <v>30421</v>
      </c>
      <c r="H26" s="21">
        <v>0.82</v>
      </c>
      <c r="J26" s="12">
        <v>100</v>
      </c>
      <c r="K26" s="12">
        <f>X20</f>
        <v>3498</v>
      </c>
      <c r="L26" s="18"/>
      <c r="M26" s="12"/>
      <c r="N26" s="140">
        <f t="shared" si="0"/>
        <v>9.3780160857908842E-2</v>
      </c>
    </row>
    <row r="27" spans="1:30" ht="15.75" customHeight="1" thickBot="1" x14ac:dyDescent="0.25">
      <c r="A27" s="21">
        <v>22</v>
      </c>
      <c r="B27" s="22">
        <v>7.8426273458445037E-3</v>
      </c>
      <c r="C27" s="22">
        <v>9.6096514745308316E-3</v>
      </c>
      <c r="D27" s="22">
        <v>1.7500000000000002E-2</v>
      </c>
      <c r="J27" s="12">
        <v>150</v>
      </c>
      <c r="K27" s="12">
        <f>X22</f>
        <v>3408</v>
      </c>
      <c r="L27" s="18"/>
      <c r="M27" s="12"/>
      <c r="N27" s="140">
        <f t="shared" si="0"/>
        <v>9.1367292225201069E-2</v>
      </c>
    </row>
    <row r="28" spans="1:30" ht="15.75" customHeight="1" thickBot="1" x14ac:dyDescent="0.25">
      <c r="A28" s="21">
        <v>23</v>
      </c>
      <c r="B28" s="22">
        <v>5.0150134048257376E-3</v>
      </c>
      <c r="C28" s="22">
        <v>6.3442359249329758E-3</v>
      </c>
      <c r="D28" s="22">
        <v>1.14E-2</v>
      </c>
      <c r="J28" s="12">
        <v>200</v>
      </c>
      <c r="K28" s="12">
        <f>X24</f>
        <v>3329</v>
      </c>
      <c r="L28" s="18"/>
      <c r="M28" s="12"/>
      <c r="N28" s="140">
        <f t="shared" si="0"/>
        <v>8.9249329758713136E-2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618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12200</v>
      </c>
      <c r="H2" s="7" t="s">
        <v>462</v>
      </c>
      <c r="W2" s="21">
        <v>1</v>
      </c>
      <c r="X2" s="21">
        <v>1221</v>
      </c>
      <c r="Y2" s="24">
        <v>44571</v>
      </c>
      <c r="Z2" s="21" t="s">
        <v>519</v>
      </c>
      <c r="AA2" s="21" t="s">
        <v>492</v>
      </c>
      <c r="AB2" s="21">
        <v>10</v>
      </c>
      <c r="AC2" s="21" t="s">
        <v>464</v>
      </c>
      <c r="AD2" s="21">
        <v>53</v>
      </c>
    </row>
    <row r="3" spans="1:30" ht="15.75" customHeight="1" thickBot="1" x14ac:dyDescent="0.25">
      <c r="W3" s="21">
        <v>2</v>
      </c>
      <c r="X3" s="21">
        <v>1220</v>
      </c>
      <c r="Y3" s="24">
        <v>44580</v>
      </c>
      <c r="Z3" s="21" t="s">
        <v>519</v>
      </c>
      <c r="AA3" s="21" t="s">
        <v>494</v>
      </c>
      <c r="AB3" s="21">
        <v>10</v>
      </c>
      <c r="AC3" s="21" t="s">
        <v>464</v>
      </c>
      <c r="AD3" s="21">
        <v>53</v>
      </c>
    </row>
    <row r="4" spans="1:30" s="60" customFormat="1" ht="18.75" customHeight="1" thickBot="1" x14ac:dyDescent="0.3">
      <c r="A4" s="8" t="s">
        <v>463</v>
      </c>
      <c r="B4" s="8" t="s">
        <v>464</v>
      </c>
      <c r="C4" s="8" t="s">
        <v>465</v>
      </c>
      <c r="D4" s="42" t="s">
        <v>466</v>
      </c>
      <c r="E4"/>
      <c r="F4" s="11" t="s">
        <v>467</v>
      </c>
      <c r="G4" s="11" t="s">
        <v>468</v>
      </c>
      <c r="H4" s="11" t="s">
        <v>469</v>
      </c>
      <c r="I4"/>
      <c r="J4" s="161" t="s">
        <v>470</v>
      </c>
      <c r="K4" s="162"/>
      <c r="L4" s="162"/>
      <c r="M4" s="162"/>
      <c r="N4" s="163"/>
      <c r="O4"/>
      <c r="P4"/>
      <c r="Q4"/>
      <c r="R4"/>
      <c r="S4"/>
      <c r="T4"/>
      <c r="U4"/>
      <c r="W4" s="21">
        <v>3</v>
      </c>
      <c r="X4" s="21">
        <v>1211</v>
      </c>
      <c r="Y4" s="24">
        <v>44594</v>
      </c>
      <c r="Z4" s="21" t="s">
        <v>523</v>
      </c>
      <c r="AA4" s="21" t="s">
        <v>494</v>
      </c>
      <c r="AB4" s="21">
        <v>9.9</v>
      </c>
      <c r="AC4" s="21" t="s">
        <v>464</v>
      </c>
      <c r="AD4" s="21">
        <v>50</v>
      </c>
    </row>
    <row r="5" spans="1:30" ht="15.75" customHeight="1" thickBot="1" x14ac:dyDescent="0.25">
      <c r="A5" s="21">
        <v>0</v>
      </c>
      <c r="B5" s="22">
        <v>3.2950819672131148E-3</v>
      </c>
      <c r="C5" s="22">
        <v>3.7606557377049183E-3</v>
      </c>
      <c r="D5" s="41">
        <v>7.0000000000000001E-3</v>
      </c>
      <c r="F5" s="21" t="s">
        <v>471</v>
      </c>
      <c r="G5" s="23">
        <v>12807</v>
      </c>
      <c r="H5" s="21">
        <v>1.04</v>
      </c>
      <c r="J5" s="164" t="s">
        <v>472</v>
      </c>
      <c r="K5" s="165"/>
      <c r="L5" s="165"/>
      <c r="M5" s="165"/>
      <c r="N5" s="166"/>
      <c r="W5" s="21">
        <v>4</v>
      </c>
      <c r="X5" s="21">
        <v>1197</v>
      </c>
      <c r="Y5" s="24">
        <v>44573</v>
      </c>
      <c r="Z5" s="21" t="s">
        <v>519</v>
      </c>
      <c r="AA5" s="21" t="s">
        <v>494</v>
      </c>
      <c r="AB5" s="21">
        <v>9.8000000000000007</v>
      </c>
      <c r="AC5" s="21" t="s">
        <v>464</v>
      </c>
      <c r="AD5" s="21">
        <v>51</v>
      </c>
    </row>
    <row r="6" spans="1:30" ht="15.75" customHeight="1" thickBot="1" x14ac:dyDescent="0.25">
      <c r="A6" s="21">
        <v>1</v>
      </c>
      <c r="B6" s="22">
        <v>1.9672131147540984E-3</v>
      </c>
      <c r="C6" s="22">
        <v>2.6426229508196724E-3</v>
      </c>
      <c r="D6" s="22">
        <v>4.5999999999999999E-3</v>
      </c>
      <c r="F6" s="21" t="s">
        <v>473</v>
      </c>
      <c r="G6" s="23">
        <v>12463</v>
      </c>
      <c r="H6" s="21">
        <v>1.02</v>
      </c>
      <c r="J6" s="113" t="s">
        <v>474</v>
      </c>
      <c r="K6" s="114">
        <f>LARGE((K8,K9),1)</f>
        <v>0.56844258033207395</v>
      </c>
      <c r="L6" s="45"/>
      <c r="M6" s="45"/>
      <c r="N6" s="114" t="s">
        <v>465</v>
      </c>
      <c r="W6" s="21">
        <v>5</v>
      </c>
      <c r="X6" s="21">
        <v>1182</v>
      </c>
      <c r="Y6" s="24">
        <v>44622</v>
      </c>
      <c r="Z6" s="21" t="s">
        <v>523</v>
      </c>
      <c r="AA6" s="21" t="s">
        <v>494</v>
      </c>
      <c r="AB6" s="21">
        <v>9.6999999999999993</v>
      </c>
      <c r="AC6" s="21" t="s">
        <v>464</v>
      </c>
      <c r="AD6" s="21">
        <v>55</v>
      </c>
    </row>
    <row r="7" spans="1:30" ht="15.75" customHeight="1" thickBot="1" x14ac:dyDescent="0.25">
      <c r="A7" s="21">
        <v>2</v>
      </c>
      <c r="B7" s="22">
        <v>1.1803278688524588E-3</v>
      </c>
      <c r="C7" s="22">
        <v>1.5245901639344263E-3</v>
      </c>
      <c r="D7" s="22">
        <v>2.7000000000000001E-3</v>
      </c>
      <c r="F7" s="21" t="s">
        <v>475</v>
      </c>
      <c r="G7" s="23">
        <v>12516</v>
      </c>
      <c r="H7" s="21">
        <v>1.02</v>
      </c>
      <c r="J7" s="12" t="s">
        <v>476</v>
      </c>
      <c r="K7" s="114">
        <f>LARGE((K10,K11),1)</f>
        <v>0.53483293295479362</v>
      </c>
      <c r="L7" s="45"/>
      <c r="M7" s="45"/>
      <c r="N7" s="114" t="s">
        <v>465</v>
      </c>
      <c r="W7" s="21">
        <v>6</v>
      </c>
      <c r="X7" s="21">
        <v>1180</v>
      </c>
      <c r="Y7" s="24">
        <v>44582</v>
      </c>
      <c r="Z7" s="21" t="s">
        <v>519</v>
      </c>
      <c r="AA7" s="21" t="s">
        <v>496</v>
      </c>
      <c r="AB7" s="21">
        <v>9.6999999999999993</v>
      </c>
      <c r="AC7" s="21" t="s">
        <v>464</v>
      </c>
      <c r="AD7" s="21">
        <v>53</v>
      </c>
    </row>
    <row r="8" spans="1:30" ht="15.75" customHeight="1" thickBot="1" x14ac:dyDescent="0.3">
      <c r="A8" s="21">
        <v>3</v>
      </c>
      <c r="B8" s="22">
        <v>1.4262295081967212E-3</v>
      </c>
      <c r="C8" s="22">
        <v>1.0163934426229509E-3</v>
      </c>
      <c r="D8" s="22">
        <v>2.3999999999999998E-3</v>
      </c>
      <c r="F8" s="21" t="s">
        <v>477</v>
      </c>
      <c r="G8" s="23">
        <v>13089</v>
      </c>
      <c r="H8" s="21">
        <v>1.07</v>
      </c>
      <c r="K8" s="16">
        <f>LARGE(B11:C11,1)/(B11+C11)</f>
        <v>0.56432808345264884</v>
      </c>
      <c r="W8" s="21">
        <v>7</v>
      </c>
      <c r="X8" s="21">
        <v>1178</v>
      </c>
      <c r="Y8" s="24">
        <v>44602</v>
      </c>
      <c r="Z8" s="21" t="s">
        <v>523</v>
      </c>
      <c r="AA8" s="21" t="s">
        <v>495</v>
      </c>
      <c r="AB8" s="21">
        <v>9.6999999999999993</v>
      </c>
      <c r="AC8" s="21" t="s">
        <v>464</v>
      </c>
      <c r="AD8" s="21">
        <v>52</v>
      </c>
    </row>
    <row r="9" spans="1:30" ht="15.75" customHeight="1" thickBot="1" x14ac:dyDescent="0.3">
      <c r="A9" s="21">
        <v>4</v>
      </c>
      <c r="B9" s="22">
        <v>1.8688524590163935E-3</v>
      </c>
      <c r="C9" s="22">
        <v>1.8803278688524592E-3</v>
      </c>
      <c r="D9" s="22">
        <v>3.8E-3</v>
      </c>
      <c r="F9" s="21" t="s">
        <v>478</v>
      </c>
      <c r="G9" s="23">
        <v>12766</v>
      </c>
      <c r="H9" s="21">
        <v>1.04</v>
      </c>
      <c r="K9" s="16">
        <f>LARGE(B12:C12,1)/(B12+C12)</f>
        <v>0.56844258033207395</v>
      </c>
      <c r="W9" s="21">
        <v>8</v>
      </c>
      <c r="X9" s="21">
        <v>1172</v>
      </c>
      <c r="Y9" s="24">
        <v>44601</v>
      </c>
      <c r="Z9" s="21" t="s">
        <v>519</v>
      </c>
      <c r="AA9" s="21" t="s">
        <v>494</v>
      </c>
      <c r="AB9" s="21">
        <v>9.6</v>
      </c>
      <c r="AC9" s="21" t="s">
        <v>464</v>
      </c>
      <c r="AD9" s="21">
        <v>52</v>
      </c>
    </row>
    <row r="10" spans="1:30" ht="15.75" customHeight="1" thickBot="1" x14ac:dyDescent="0.3">
      <c r="A10" s="21">
        <v>5</v>
      </c>
      <c r="B10" s="22">
        <v>4.0327868852459018E-3</v>
      </c>
      <c r="C10" s="22">
        <v>4.3704918032786881E-3</v>
      </c>
      <c r="D10" s="22">
        <v>8.3999999999999995E-3</v>
      </c>
      <c r="F10" s="21" t="s">
        <v>479</v>
      </c>
      <c r="G10" s="23">
        <v>12299</v>
      </c>
      <c r="H10" s="21">
        <v>1</v>
      </c>
      <c r="K10" s="129">
        <f>LARGE(B20:C20,1)/(B20+C20)</f>
        <v>0.52398208785235412</v>
      </c>
      <c r="W10" s="21">
        <v>9</v>
      </c>
      <c r="X10" s="21">
        <v>1163</v>
      </c>
      <c r="Y10" s="24">
        <v>44574</v>
      </c>
      <c r="Z10" s="21" t="s">
        <v>523</v>
      </c>
      <c r="AA10" s="21" t="s">
        <v>495</v>
      </c>
      <c r="AB10" s="21">
        <v>9.5</v>
      </c>
      <c r="AC10" s="21" t="s">
        <v>464</v>
      </c>
      <c r="AD10" s="21">
        <v>55</v>
      </c>
    </row>
    <row r="11" spans="1:30" ht="15.75" customHeight="1" thickBot="1" x14ac:dyDescent="0.3">
      <c r="A11" s="21">
        <v>6</v>
      </c>
      <c r="B11" s="22">
        <v>1.0475409836065574E-2</v>
      </c>
      <c r="C11" s="22">
        <v>1.3568852459016395E-2</v>
      </c>
      <c r="D11" s="22">
        <v>2.4E-2</v>
      </c>
      <c r="F11" s="21" t="s">
        <v>480</v>
      </c>
      <c r="G11" s="23">
        <v>12647</v>
      </c>
      <c r="H11" s="21">
        <v>1.03</v>
      </c>
      <c r="K11" s="16">
        <f>LARGE(B21:C21,1)/(B21+C21)</f>
        <v>0.53483293295479362</v>
      </c>
      <c r="W11" s="21">
        <v>10</v>
      </c>
      <c r="X11" s="21">
        <v>1161</v>
      </c>
      <c r="Y11" s="24">
        <v>44566</v>
      </c>
      <c r="Z11" s="21" t="s">
        <v>523</v>
      </c>
      <c r="AA11" s="21" t="s">
        <v>494</v>
      </c>
      <c r="AB11" s="21">
        <v>9.5</v>
      </c>
      <c r="AC11" s="21" t="s">
        <v>464</v>
      </c>
      <c r="AD11" s="21">
        <v>54</v>
      </c>
    </row>
    <row r="12" spans="1:30" ht="15.75" customHeight="1" thickBot="1" x14ac:dyDescent="0.25">
      <c r="A12" s="21">
        <v>7</v>
      </c>
      <c r="B12" s="22">
        <v>2.0409836065573769E-2</v>
      </c>
      <c r="C12" s="22">
        <v>2.6883606557377052E-2</v>
      </c>
      <c r="D12" s="22">
        <v>4.7199999999999999E-2</v>
      </c>
      <c r="F12" s="21" t="s">
        <v>481</v>
      </c>
      <c r="G12" s="23">
        <v>11174</v>
      </c>
      <c r="H12" s="21">
        <v>0.91</v>
      </c>
      <c r="W12" s="21">
        <v>20</v>
      </c>
      <c r="X12" s="21">
        <v>1150</v>
      </c>
      <c r="Y12" s="24">
        <v>44620</v>
      </c>
      <c r="Z12" s="21" t="s">
        <v>522</v>
      </c>
      <c r="AA12" s="21" t="s">
        <v>492</v>
      </c>
      <c r="AB12" s="21">
        <v>9.4</v>
      </c>
      <c r="AC12" s="21" t="s">
        <v>464</v>
      </c>
      <c r="AD12" s="21">
        <v>54</v>
      </c>
    </row>
    <row r="13" spans="1:30" ht="15.75" customHeight="1" thickBot="1" x14ac:dyDescent="0.25">
      <c r="A13" s="21">
        <v>8</v>
      </c>
      <c r="B13" s="22">
        <v>3.2114754098360655E-2</v>
      </c>
      <c r="C13" s="22">
        <v>3.364262295081967E-2</v>
      </c>
      <c r="D13" s="22">
        <v>6.5699999999999995E-2</v>
      </c>
      <c r="F13" s="21" t="s">
        <v>482</v>
      </c>
      <c r="G13" s="23">
        <v>10322</v>
      </c>
      <c r="H13" s="21">
        <v>0.84</v>
      </c>
      <c r="W13" s="21">
        <v>25</v>
      </c>
      <c r="X13" s="21">
        <v>1142</v>
      </c>
      <c r="Y13" s="24">
        <v>44601</v>
      </c>
      <c r="Z13" s="21" t="s">
        <v>523</v>
      </c>
      <c r="AA13" s="21" t="s">
        <v>494</v>
      </c>
      <c r="AB13" s="21">
        <v>9.4</v>
      </c>
      <c r="AC13" s="21" t="s">
        <v>464</v>
      </c>
      <c r="AD13" s="21">
        <v>51</v>
      </c>
    </row>
    <row r="14" spans="1:30" ht="15.75" customHeight="1" thickBot="1" x14ac:dyDescent="0.25">
      <c r="A14" s="21">
        <v>9</v>
      </c>
      <c r="B14" s="22">
        <v>3.8852459016393441E-2</v>
      </c>
      <c r="C14" s="22">
        <v>3.6539344262295083E-2</v>
      </c>
      <c r="D14" s="22">
        <v>7.5499999999999998E-2</v>
      </c>
      <c r="F14" s="21" t="s">
        <v>483</v>
      </c>
      <c r="G14" s="23">
        <v>12650</v>
      </c>
      <c r="H14" s="21"/>
      <c r="W14" s="21">
        <v>30</v>
      </c>
      <c r="X14" s="21">
        <v>1136</v>
      </c>
      <c r="Y14" s="24">
        <v>44579</v>
      </c>
      <c r="Z14" s="21" t="s">
        <v>519</v>
      </c>
      <c r="AA14" s="21" t="s">
        <v>493</v>
      </c>
      <c r="AB14" s="21">
        <v>9.3000000000000007</v>
      </c>
      <c r="AC14" s="21" t="s">
        <v>464</v>
      </c>
      <c r="AD14" s="21">
        <v>54</v>
      </c>
    </row>
    <row r="15" spans="1:30" ht="15.75" customHeight="1" thickBot="1" x14ac:dyDescent="0.25">
      <c r="A15" s="21">
        <v>10</v>
      </c>
      <c r="B15" s="22">
        <v>4.0770491803278693E-2</v>
      </c>
      <c r="C15" s="22">
        <v>3.6895081967213118E-2</v>
      </c>
      <c r="D15" s="22">
        <v>7.7799999999999994E-2</v>
      </c>
      <c r="F15" s="21" t="s">
        <v>484</v>
      </c>
      <c r="G15" s="23">
        <v>12726</v>
      </c>
      <c r="H15" s="21"/>
      <c r="W15" s="21">
        <v>35</v>
      </c>
      <c r="X15" s="21">
        <v>1133</v>
      </c>
      <c r="Y15" s="24">
        <v>44599</v>
      </c>
      <c r="Z15" s="21" t="s">
        <v>519</v>
      </c>
      <c r="AA15" s="21" t="s">
        <v>492</v>
      </c>
      <c r="AB15" s="21">
        <v>9.3000000000000007</v>
      </c>
      <c r="AC15" s="21" t="s">
        <v>464</v>
      </c>
      <c r="AD15" s="21">
        <v>54</v>
      </c>
    </row>
    <row r="16" spans="1:30" ht="15.75" customHeight="1" thickBot="1" x14ac:dyDescent="0.25">
      <c r="A16" s="21">
        <v>11</v>
      </c>
      <c r="B16" s="22">
        <v>3.8655737704918036E-2</v>
      </c>
      <c r="C16" s="22">
        <v>3.5573770491803283E-2</v>
      </c>
      <c r="D16" s="22">
        <v>7.4300000000000005E-2</v>
      </c>
      <c r="F16" s="21" t="s">
        <v>485</v>
      </c>
      <c r="G16" s="23">
        <v>12667</v>
      </c>
      <c r="H16" s="21"/>
      <c r="W16" s="21">
        <v>40</v>
      </c>
      <c r="X16" s="21">
        <v>1128</v>
      </c>
      <c r="Y16" s="24">
        <v>44583</v>
      </c>
      <c r="Z16" s="21" t="s">
        <v>519</v>
      </c>
      <c r="AA16" s="21" t="s">
        <v>497</v>
      </c>
      <c r="AB16" s="21">
        <v>9.1999999999999993</v>
      </c>
      <c r="AC16" s="21" t="s">
        <v>464</v>
      </c>
      <c r="AD16" s="21">
        <v>52</v>
      </c>
    </row>
    <row r="17" spans="1:30" ht="15.75" customHeight="1" thickBot="1" x14ac:dyDescent="0.25">
      <c r="A17" s="21">
        <v>12</v>
      </c>
      <c r="B17" s="22">
        <v>3.8557377049180323E-2</v>
      </c>
      <c r="C17" s="22">
        <v>3.3998360655737705E-2</v>
      </c>
      <c r="D17" s="22">
        <v>7.2599999999999998E-2</v>
      </c>
      <c r="W17" s="21">
        <v>45</v>
      </c>
      <c r="X17" s="21">
        <v>1127</v>
      </c>
      <c r="Y17" s="24">
        <v>44616</v>
      </c>
      <c r="Z17" s="21" t="s">
        <v>522</v>
      </c>
      <c r="AA17" s="21" t="s">
        <v>495</v>
      </c>
      <c r="AB17" s="21">
        <v>9.1999999999999993</v>
      </c>
      <c r="AC17" s="21" t="s">
        <v>464</v>
      </c>
      <c r="AD17" s="21">
        <v>53</v>
      </c>
    </row>
    <row r="18" spans="1:30" ht="15.75" customHeight="1" thickBot="1" x14ac:dyDescent="0.25">
      <c r="A18" s="21">
        <v>13</v>
      </c>
      <c r="B18" s="22">
        <v>3.7081967213114755E-2</v>
      </c>
      <c r="C18" s="22">
        <v>3.3439344262295077E-2</v>
      </c>
      <c r="D18" s="22">
        <v>7.0599999999999996E-2</v>
      </c>
      <c r="W18" s="21">
        <v>50</v>
      </c>
      <c r="X18" s="21">
        <v>1122</v>
      </c>
      <c r="Y18" s="24">
        <v>44627</v>
      </c>
      <c r="Z18" s="21" t="s">
        <v>522</v>
      </c>
      <c r="AA18" s="21" t="s">
        <v>492</v>
      </c>
      <c r="AB18" s="21">
        <v>9.1999999999999993</v>
      </c>
      <c r="AC18" s="21" t="s">
        <v>464</v>
      </c>
      <c r="AD18" s="21">
        <v>53</v>
      </c>
    </row>
    <row r="19" spans="1:30" ht="15.75" customHeight="1" thickBot="1" x14ac:dyDescent="0.25">
      <c r="A19" s="21">
        <v>14</v>
      </c>
      <c r="B19" s="22">
        <v>3.3885245901639348E-2</v>
      </c>
      <c r="C19" s="22">
        <v>3.3439344262295077E-2</v>
      </c>
      <c r="D19" s="22">
        <v>6.7400000000000002E-2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1108</v>
      </c>
      <c r="Y19" s="24">
        <v>44596</v>
      </c>
      <c r="Z19" s="21" t="s">
        <v>519</v>
      </c>
      <c r="AA19" s="21" t="s">
        <v>496</v>
      </c>
      <c r="AB19" s="21">
        <v>9.1</v>
      </c>
      <c r="AC19" s="21" t="s">
        <v>464</v>
      </c>
      <c r="AD19" s="21">
        <v>56</v>
      </c>
    </row>
    <row r="20" spans="1:30" ht="15.75" customHeight="1" thickBot="1" x14ac:dyDescent="0.25">
      <c r="A20" s="21">
        <v>15</v>
      </c>
      <c r="B20" s="22">
        <v>3.0147540983606558E-2</v>
      </c>
      <c r="C20" s="22">
        <v>3.3185245901639342E-2</v>
      </c>
      <c r="D20" s="22">
        <v>6.3299999999999995E-2</v>
      </c>
      <c r="F20" s="21" t="s">
        <v>488</v>
      </c>
      <c r="G20" s="23">
        <v>11555</v>
      </c>
      <c r="H20" s="21">
        <v>0.94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1095</v>
      </c>
      <c r="Y20" s="24">
        <v>44617</v>
      </c>
      <c r="Z20" s="21" t="s">
        <v>523</v>
      </c>
      <c r="AA20" s="21" t="s">
        <v>496</v>
      </c>
      <c r="AB20" s="21">
        <v>9</v>
      </c>
      <c r="AC20" s="21" t="s">
        <v>464</v>
      </c>
      <c r="AD20" s="21">
        <v>57</v>
      </c>
    </row>
    <row r="21" spans="1:30" ht="15.75" customHeight="1" thickBot="1" x14ac:dyDescent="0.25">
      <c r="A21" s="21">
        <v>16</v>
      </c>
      <c r="B21" s="22">
        <v>2.7934426229508199E-2</v>
      </c>
      <c r="C21" s="22">
        <v>3.2118032786885249E-2</v>
      </c>
      <c r="D21" s="22">
        <v>0.06</v>
      </c>
      <c r="F21" s="21" t="s">
        <v>492</v>
      </c>
      <c r="G21" s="23">
        <v>11996</v>
      </c>
      <c r="H21" s="21">
        <v>0.98</v>
      </c>
      <c r="J21" s="12">
        <v>5</v>
      </c>
      <c r="K21" s="12">
        <f>X6</f>
        <v>1182</v>
      </c>
      <c r="L21" s="18"/>
      <c r="M21" s="12"/>
      <c r="N21" s="140">
        <f>K21/$F$2</f>
        <v>9.6885245901639341E-2</v>
      </c>
      <c r="W21" s="21">
        <v>125</v>
      </c>
      <c r="X21" s="21">
        <v>1081</v>
      </c>
      <c r="Y21" s="24">
        <v>44568</v>
      </c>
      <c r="Z21" s="21" t="s">
        <v>520</v>
      </c>
      <c r="AA21" s="21" t="s">
        <v>496</v>
      </c>
      <c r="AB21" s="21">
        <v>8.9</v>
      </c>
      <c r="AC21" s="21" t="s">
        <v>464</v>
      </c>
      <c r="AD21" s="21">
        <v>55</v>
      </c>
    </row>
    <row r="22" spans="1:30" ht="15.75" customHeight="1" thickBot="1" x14ac:dyDescent="0.25">
      <c r="A22" s="21">
        <v>17</v>
      </c>
      <c r="B22" s="22">
        <v>2.8672131147540983E-2</v>
      </c>
      <c r="C22" s="22">
        <v>2.9475409836065575E-2</v>
      </c>
      <c r="D22" s="22">
        <v>5.8099999999999999E-2</v>
      </c>
      <c r="F22" s="21" t="s">
        <v>493</v>
      </c>
      <c r="G22" s="23">
        <v>12207</v>
      </c>
      <c r="H22" s="21">
        <v>0.99</v>
      </c>
      <c r="J22" s="12">
        <v>10</v>
      </c>
      <c r="K22" s="12">
        <f>X11</f>
        <v>1161</v>
      </c>
      <c r="L22" s="18"/>
      <c r="M22" s="12"/>
      <c r="N22" s="140">
        <f t="shared" ref="N22:N28" si="0">K22/$F$2</f>
        <v>9.5163934426229502E-2</v>
      </c>
      <c r="W22" s="21">
        <v>150</v>
      </c>
      <c r="X22" s="21">
        <v>1067</v>
      </c>
      <c r="Y22" s="24">
        <v>44668</v>
      </c>
      <c r="Z22" s="21" t="s">
        <v>519</v>
      </c>
      <c r="AA22" s="21" t="s">
        <v>488</v>
      </c>
      <c r="AB22" s="21">
        <v>8.6999999999999993</v>
      </c>
      <c r="AC22" s="21" t="s">
        <v>465</v>
      </c>
      <c r="AD22" s="21">
        <v>51</v>
      </c>
    </row>
    <row r="23" spans="1:30" ht="15.75" customHeight="1" thickBot="1" x14ac:dyDescent="0.25">
      <c r="A23" s="21">
        <v>18</v>
      </c>
      <c r="B23" s="22">
        <v>2.695081967213115E-2</v>
      </c>
      <c r="C23" s="22">
        <v>2.7086885245901637E-2</v>
      </c>
      <c r="D23" s="22">
        <v>5.4100000000000002E-2</v>
      </c>
      <c r="F23" s="21" t="s">
        <v>494</v>
      </c>
      <c r="G23" s="23">
        <v>12603</v>
      </c>
      <c r="H23" s="21">
        <v>1.03</v>
      </c>
      <c r="J23" s="12">
        <v>20</v>
      </c>
      <c r="K23" s="12">
        <f>X12</f>
        <v>1150</v>
      </c>
      <c r="L23" s="18"/>
      <c r="M23" s="12"/>
      <c r="N23" s="140">
        <f t="shared" si="0"/>
        <v>9.4262295081967207E-2</v>
      </c>
      <c r="W23" s="21">
        <v>175</v>
      </c>
      <c r="X23" s="21">
        <v>1051</v>
      </c>
      <c r="Y23" s="24">
        <v>44595</v>
      </c>
      <c r="Z23" s="21" t="s">
        <v>522</v>
      </c>
      <c r="AA23" s="21" t="s">
        <v>495</v>
      </c>
      <c r="AB23" s="21">
        <v>8.6</v>
      </c>
      <c r="AC23" s="21" t="s">
        <v>465</v>
      </c>
      <c r="AD23" s="21">
        <v>50</v>
      </c>
    </row>
    <row r="24" spans="1:30" ht="15.75" customHeight="1" thickBot="1" x14ac:dyDescent="0.25">
      <c r="A24" s="21">
        <v>19</v>
      </c>
      <c r="B24" s="22">
        <v>2.3360655737704919E-2</v>
      </c>
      <c r="C24" s="22">
        <v>2.5460655737704917E-2</v>
      </c>
      <c r="D24" s="22">
        <v>4.8800000000000003E-2</v>
      </c>
      <c r="F24" s="21" t="s">
        <v>495</v>
      </c>
      <c r="G24" s="23">
        <v>12475</v>
      </c>
      <c r="H24" s="21">
        <v>1.02</v>
      </c>
      <c r="J24" s="12">
        <v>30</v>
      </c>
      <c r="K24" s="12">
        <f>X14</f>
        <v>1136</v>
      </c>
      <c r="L24" s="18"/>
      <c r="M24" s="12"/>
      <c r="N24" s="140">
        <f t="shared" si="0"/>
        <v>9.3114754098360661E-2</v>
      </c>
      <c r="W24" s="21">
        <v>200</v>
      </c>
      <c r="X24" s="21">
        <v>1044</v>
      </c>
      <c r="Y24" s="24">
        <v>44678</v>
      </c>
      <c r="Z24" s="21" t="s">
        <v>519</v>
      </c>
      <c r="AA24" s="21" t="s">
        <v>494</v>
      </c>
      <c r="AB24" s="21">
        <v>8.6</v>
      </c>
      <c r="AC24" s="21" t="s">
        <v>464</v>
      </c>
      <c r="AD24" s="21">
        <v>53</v>
      </c>
    </row>
    <row r="25" spans="1:30" ht="15.75" customHeight="1" thickBot="1" x14ac:dyDescent="0.25">
      <c r="A25" s="21">
        <v>20</v>
      </c>
      <c r="B25" s="22">
        <v>1.9721311475409835E-2</v>
      </c>
      <c r="C25" s="22">
        <v>2.352950819672131E-2</v>
      </c>
      <c r="D25" s="22">
        <v>4.3200000000000002E-2</v>
      </c>
      <c r="F25" s="21" t="s">
        <v>496</v>
      </c>
      <c r="G25" s="23">
        <v>12695</v>
      </c>
      <c r="H25" s="21">
        <v>1.03</v>
      </c>
      <c r="J25" s="12">
        <v>50</v>
      </c>
      <c r="K25" s="12">
        <f>X18</f>
        <v>1122</v>
      </c>
      <c r="L25" s="18"/>
      <c r="M25" s="12"/>
      <c r="N25" s="140">
        <f t="shared" si="0"/>
        <v>9.1967213114754101E-2</v>
      </c>
    </row>
    <row r="26" spans="1:30" ht="15.75" customHeight="1" thickBot="1" x14ac:dyDescent="0.25">
      <c r="A26" s="21">
        <v>21</v>
      </c>
      <c r="B26" s="22">
        <v>1.4655737704918034E-2</v>
      </c>
      <c r="C26" s="22">
        <v>1.9718032786885244E-2</v>
      </c>
      <c r="D26" s="22">
        <v>3.4299999999999997E-2</v>
      </c>
      <c r="F26" s="21" t="s">
        <v>497</v>
      </c>
      <c r="G26" s="23">
        <v>12436</v>
      </c>
      <c r="H26" s="21">
        <v>1.01</v>
      </c>
      <c r="J26" s="12">
        <v>100</v>
      </c>
      <c r="K26" s="12">
        <f>X20</f>
        <v>1095</v>
      </c>
      <c r="L26" s="18"/>
      <c r="M26" s="12"/>
      <c r="N26" s="140">
        <f t="shared" si="0"/>
        <v>8.9754098360655732E-2</v>
      </c>
    </row>
    <row r="27" spans="1:30" ht="15.75" customHeight="1" thickBot="1" x14ac:dyDescent="0.25">
      <c r="A27" s="21">
        <v>22</v>
      </c>
      <c r="B27" s="22">
        <v>1.0229508196721311E-2</v>
      </c>
      <c r="C27" s="22">
        <v>1.2247540983606557E-2</v>
      </c>
      <c r="D27" s="22">
        <v>2.2499999999999999E-2</v>
      </c>
      <c r="J27" s="12">
        <v>150</v>
      </c>
      <c r="K27" s="12">
        <f>X22</f>
        <v>1067</v>
      </c>
      <c r="L27" s="18"/>
      <c r="M27" s="12"/>
      <c r="N27" s="140">
        <f t="shared" si="0"/>
        <v>8.7459016393442626E-2</v>
      </c>
    </row>
    <row r="28" spans="1:30" ht="15.75" customHeight="1" thickBot="1" x14ac:dyDescent="0.25">
      <c r="A28" s="21">
        <v>23</v>
      </c>
      <c r="B28" s="22">
        <v>5.4098360655737707E-3</v>
      </c>
      <c r="C28" s="22">
        <v>6.250819672131148E-3</v>
      </c>
      <c r="D28" s="22">
        <v>1.1599999999999999E-2</v>
      </c>
      <c r="J28" s="12">
        <v>200</v>
      </c>
      <c r="K28" s="12">
        <f>X24</f>
        <v>1044</v>
      </c>
      <c r="L28" s="18"/>
      <c r="M28" s="12"/>
      <c r="N28" s="140">
        <f t="shared" si="0"/>
        <v>8.5573770491803272E-2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J34"/>
  <sheetViews>
    <sheetView workbookViewId="0">
      <selection activeCell="AF23" sqref="AF23"/>
    </sheetView>
  </sheetViews>
  <sheetFormatPr defaultRowHeight="14.25" x14ac:dyDescent="0.2"/>
  <cols>
    <col min="1" max="1" width="7" customWidth="1"/>
    <col min="2" max="4" width="5.875" customWidth="1"/>
    <col min="5" max="5" width="4" customWidth="1"/>
    <col min="6" max="6" width="10.75" customWidth="1"/>
    <col min="7" max="7" width="0" hidden="1" customWidth="1"/>
    <col min="9" max="9" width="3.875" customWidth="1"/>
    <col min="10" max="10" width="5.375" customWidth="1"/>
    <col min="11" max="11" width="8.25" customWidth="1"/>
    <col min="12" max="12" width="3.875" hidden="1" customWidth="1"/>
    <col min="13" max="13" width="4.125" hidden="1" customWidth="1"/>
    <col min="14" max="14" width="5.625" bestFit="1" customWidth="1"/>
    <col min="22" max="22" width="8.12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6" ht="24" thickBot="1" x14ac:dyDescent="0.4">
      <c r="A1" s="171" t="s">
        <v>526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3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6" ht="21" thickBot="1" x14ac:dyDescent="0.35">
      <c r="A2" s="53"/>
      <c r="B2" s="28"/>
      <c r="C2" s="28"/>
      <c r="D2" s="54" t="s">
        <v>623</v>
      </c>
      <c r="E2" s="28"/>
      <c r="F2" s="6">
        <v>10300</v>
      </c>
      <c r="G2" s="28"/>
      <c r="H2" s="55" t="s">
        <v>462</v>
      </c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56"/>
      <c r="W2" s="21">
        <v>1</v>
      </c>
      <c r="X2" s="21">
        <v>1257</v>
      </c>
      <c r="Y2" s="24">
        <v>44204</v>
      </c>
      <c r="Z2" s="21" t="s">
        <v>517</v>
      </c>
      <c r="AA2" s="21" t="s">
        <v>496</v>
      </c>
      <c r="AB2" s="21">
        <v>12.2</v>
      </c>
      <c r="AC2" s="21" t="s">
        <v>499</v>
      </c>
      <c r="AD2" s="21">
        <v>53</v>
      </c>
    </row>
    <row r="3" spans="1:36" ht="15" thickBot="1" x14ac:dyDescent="0.25">
      <c r="A3" s="53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56"/>
      <c r="W3" s="21">
        <v>2</v>
      </c>
      <c r="X3" s="21">
        <v>1238</v>
      </c>
      <c r="Y3" s="24">
        <v>44204</v>
      </c>
      <c r="Z3" s="21" t="s">
        <v>515</v>
      </c>
      <c r="AA3" s="21" t="s">
        <v>496</v>
      </c>
      <c r="AB3" s="21">
        <v>12</v>
      </c>
      <c r="AC3" s="21" t="s">
        <v>499</v>
      </c>
      <c r="AD3" s="21">
        <v>52</v>
      </c>
    </row>
    <row r="4" spans="1:36" ht="15" thickBot="1" x14ac:dyDescent="0.25">
      <c r="A4" s="39" t="s">
        <v>463</v>
      </c>
      <c r="B4" s="39" t="s">
        <v>498</v>
      </c>
      <c r="C4" s="39" t="s">
        <v>499</v>
      </c>
      <c r="D4" s="42" t="s">
        <v>466</v>
      </c>
      <c r="E4" s="46"/>
      <c r="F4" s="11" t="s">
        <v>467</v>
      </c>
      <c r="G4" s="11" t="s">
        <v>468</v>
      </c>
      <c r="H4" s="11" t="s">
        <v>469</v>
      </c>
      <c r="I4" s="46"/>
      <c r="J4" s="174" t="s">
        <v>470</v>
      </c>
      <c r="K4" s="175"/>
      <c r="L4" s="175"/>
      <c r="M4" s="175"/>
      <c r="N4" s="176"/>
      <c r="O4" s="28"/>
      <c r="P4" s="28"/>
      <c r="Q4" s="28"/>
      <c r="R4" s="28"/>
      <c r="S4" s="28"/>
      <c r="T4" s="28"/>
      <c r="U4" s="56"/>
      <c r="W4" s="21">
        <v>3</v>
      </c>
      <c r="X4" s="21">
        <v>1216</v>
      </c>
      <c r="Y4" s="24">
        <v>44198</v>
      </c>
      <c r="Z4" s="21" t="s">
        <v>516</v>
      </c>
      <c r="AA4" s="21" t="s">
        <v>497</v>
      </c>
      <c r="AB4" s="21">
        <v>11.8</v>
      </c>
      <c r="AC4" s="21" t="s">
        <v>499</v>
      </c>
      <c r="AD4" s="21">
        <v>53</v>
      </c>
    </row>
    <row r="5" spans="1:36" ht="15" customHeight="1" thickBot="1" x14ac:dyDescent="0.25">
      <c r="A5" s="40">
        <v>0</v>
      </c>
      <c r="B5" s="22">
        <v>2.6669902912621361E-3</v>
      </c>
      <c r="C5" s="22">
        <v>1.9572815533980582E-3</v>
      </c>
      <c r="D5" s="41">
        <v>4.5999999999999999E-3</v>
      </c>
      <c r="E5" s="46"/>
      <c r="F5" s="21" t="s">
        <v>471</v>
      </c>
      <c r="G5" s="23">
        <v>11038</v>
      </c>
      <c r="H5" s="21">
        <v>1.07</v>
      </c>
      <c r="I5" s="46"/>
      <c r="J5" s="164" t="s">
        <v>472</v>
      </c>
      <c r="K5" s="165"/>
      <c r="L5" s="165"/>
      <c r="M5" s="165"/>
      <c r="N5" s="166"/>
      <c r="O5" s="28"/>
      <c r="P5" s="28"/>
      <c r="Q5" s="28"/>
      <c r="R5" s="28"/>
      <c r="S5" s="28"/>
      <c r="T5" s="28"/>
      <c r="U5" s="56"/>
      <c r="W5" s="21">
        <v>4</v>
      </c>
      <c r="X5" s="21">
        <v>1209</v>
      </c>
      <c r="Y5" s="24">
        <v>44198</v>
      </c>
      <c r="Z5" s="21" t="s">
        <v>518</v>
      </c>
      <c r="AA5" s="21" t="s">
        <v>497</v>
      </c>
      <c r="AB5" s="21">
        <v>11.7</v>
      </c>
      <c r="AC5" s="21" t="s">
        <v>499</v>
      </c>
      <c r="AD5" s="21">
        <v>55</v>
      </c>
    </row>
    <row r="6" spans="1:36" ht="15" thickBot="1" x14ac:dyDescent="0.25">
      <c r="A6" s="40">
        <v>1</v>
      </c>
      <c r="B6" s="22">
        <v>1.5611650485436892E-3</v>
      </c>
      <c r="C6" s="22">
        <v>1.1184466019417477E-3</v>
      </c>
      <c r="D6" s="22">
        <v>2.7000000000000001E-3</v>
      </c>
      <c r="E6" s="46"/>
      <c r="F6" s="21" t="s">
        <v>473</v>
      </c>
      <c r="G6" s="23">
        <v>10829</v>
      </c>
      <c r="H6" s="21">
        <v>1.05</v>
      </c>
      <c r="I6" s="46"/>
      <c r="J6" s="47" t="s">
        <v>474</v>
      </c>
      <c r="K6" s="48">
        <f>LARGE((K8,K9),1)</f>
        <v>0.70854154561301574</v>
      </c>
      <c r="L6" s="46"/>
      <c r="M6" s="46"/>
      <c r="N6" s="48" t="s">
        <v>498</v>
      </c>
      <c r="O6" s="28"/>
      <c r="P6" s="28"/>
      <c r="Q6" s="28"/>
      <c r="R6" s="28"/>
      <c r="S6" s="28"/>
      <c r="T6" s="28"/>
      <c r="U6" s="56"/>
      <c r="W6" s="21">
        <v>5</v>
      </c>
      <c r="X6" s="21">
        <v>1179</v>
      </c>
      <c r="Y6" s="24">
        <v>44201</v>
      </c>
      <c r="Z6" s="21" t="s">
        <v>517</v>
      </c>
      <c r="AA6" s="21" t="s">
        <v>493</v>
      </c>
      <c r="AB6" s="21">
        <v>11.4</v>
      </c>
      <c r="AC6" s="21" t="s">
        <v>499</v>
      </c>
      <c r="AD6" s="21">
        <v>52</v>
      </c>
    </row>
    <row r="7" spans="1:36" ht="15" thickBot="1" x14ac:dyDescent="0.25">
      <c r="A7" s="40">
        <v>2</v>
      </c>
      <c r="B7" s="22">
        <v>9.1067961165048554E-4</v>
      </c>
      <c r="C7" s="22">
        <v>6.990291262135923E-4</v>
      </c>
      <c r="D7" s="22">
        <v>1.6000000000000001E-3</v>
      </c>
      <c r="E7" s="46"/>
      <c r="F7" s="21" t="s">
        <v>475</v>
      </c>
      <c r="G7" s="23">
        <v>11052</v>
      </c>
      <c r="H7" s="21">
        <v>1.07</v>
      </c>
      <c r="I7" s="46"/>
      <c r="J7" s="21" t="s">
        <v>476</v>
      </c>
      <c r="K7" s="48">
        <f>LARGE((K10,K11),1)</f>
        <v>0.64750762970498477</v>
      </c>
      <c r="L7" s="46"/>
      <c r="M7" s="46"/>
      <c r="N7" s="48" t="s">
        <v>499</v>
      </c>
      <c r="O7" s="28"/>
      <c r="P7" s="28"/>
      <c r="Q7" s="28"/>
      <c r="R7" s="28"/>
      <c r="S7" s="28"/>
      <c r="T7" s="28"/>
      <c r="U7" s="56"/>
      <c r="W7" s="21">
        <v>6</v>
      </c>
      <c r="X7" s="21">
        <v>1157</v>
      </c>
      <c r="Y7" s="24">
        <v>44205</v>
      </c>
      <c r="Z7" s="21" t="s">
        <v>516</v>
      </c>
      <c r="AA7" s="21" t="s">
        <v>497</v>
      </c>
      <c r="AB7" s="21">
        <v>11.2</v>
      </c>
      <c r="AC7" s="21" t="s">
        <v>498</v>
      </c>
      <c r="AD7" s="21">
        <v>52</v>
      </c>
    </row>
    <row r="8" spans="1:36" ht="15" thickBot="1" x14ac:dyDescent="0.25">
      <c r="A8" s="40">
        <v>3</v>
      </c>
      <c r="B8" s="22">
        <v>9.7572815533980594E-4</v>
      </c>
      <c r="C8" s="22">
        <v>5.242718446601942E-4</v>
      </c>
      <c r="D8" s="22">
        <v>1.5E-3</v>
      </c>
      <c r="E8" s="46"/>
      <c r="F8" s="21" t="s">
        <v>477</v>
      </c>
      <c r="G8" s="23">
        <v>10338</v>
      </c>
      <c r="H8" s="21">
        <v>1</v>
      </c>
      <c r="I8" s="46"/>
      <c r="J8" s="46"/>
      <c r="K8" s="52">
        <f>LARGE(B11:C11,1)/(B11+C11)</f>
        <v>0.70854154561301574</v>
      </c>
      <c r="L8" s="46"/>
      <c r="M8" s="46"/>
      <c r="N8" s="46"/>
      <c r="O8" s="28"/>
      <c r="P8" s="28"/>
      <c r="Q8" s="28"/>
      <c r="R8" s="28"/>
      <c r="S8" s="28"/>
      <c r="T8" s="28"/>
      <c r="U8" s="56"/>
      <c r="W8" s="21">
        <v>7</v>
      </c>
      <c r="X8" s="21">
        <v>1152</v>
      </c>
      <c r="Y8" s="24">
        <v>44198</v>
      </c>
      <c r="Z8" s="21" t="s">
        <v>517</v>
      </c>
      <c r="AA8" s="21" t="s">
        <v>497</v>
      </c>
      <c r="AB8" s="21">
        <v>11.2</v>
      </c>
      <c r="AC8" s="21" t="s">
        <v>499</v>
      </c>
      <c r="AD8" s="21">
        <v>53</v>
      </c>
    </row>
    <row r="9" spans="1:36" ht="15" thickBot="1" x14ac:dyDescent="0.25">
      <c r="A9" s="40">
        <v>4</v>
      </c>
      <c r="B9" s="22">
        <v>2.1466019417475729E-3</v>
      </c>
      <c r="C9" s="22">
        <v>5.9417475728155327E-4</v>
      </c>
      <c r="D9" s="22">
        <v>2.7000000000000001E-3</v>
      </c>
      <c r="E9" s="46"/>
      <c r="F9" s="21" t="s">
        <v>478</v>
      </c>
      <c r="G9" s="23">
        <v>9380</v>
      </c>
      <c r="H9" s="21">
        <v>0.91</v>
      </c>
      <c r="I9" s="46"/>
      <c r="J9" s="46"/>
      <c r="K9" s="52">
        <f>LARGE(B12:C12,1)/(B12+C12)</f>
        <v>0.66740372616415267</v>
      </c>
      <c r="L9" s="46"/>
      <c r="M9" s="46"/>
      <c r="N9" s="46"/>
      <c r="O9" s="28"/>
      <c r="P9" s="28"/>
      <c r="Q9" s="28"/>
      <c r="R9" s="28"/>
      <c r="S9" s="28"/>
      <c r="T9" s="28"/>
      <c r="U9" s="56"/>
      <c r="W9" s="21">
        <v>8</v>
      </c>
      <c r="X9" s="21">
        <v>1152</v>
      </c>
      <c r="Y9" s="24">
        <v>44204</v>
      </c>
      <c r="Z9" s="21" t="s">
        <v>518</v>
      </c>
      <c r="AA9" s="21" t="s">
        <v>496</v>
      </c>
      <c r="AB9" s="21">
        <v>11.2</v>
      </c>
      <c r="AC9" s="21" t="s">
        <v>499</v>
      </c>
      <c r="AD9" s="21">
        <v>51</v>
      </c>
    </row>
    <row r="10" spans="1:36" ht="15" thickBot="1" x14ac:dyDescent="0.25">
      <c r="A10" s="40">
        <v>5</v>
      </c>
      <c r="B10" s="22">
        <v>5.9844660194174754E-3</v>
      </c>
      <c r="C10" s="22">
        <v>2.0271844660194175E-3</v>
      </c>
      <c r="D10" s="22">
        <v>8.0000000000000002E-3</v>
      </c>
      <c r="E10" s="46"/>
      <c r="F10" s="21" t="s">
        <v>479</v>
      </c>
      <c r="G10" s="23">
        <v>9252</v>
      </c>
      <c r="H10" s="21">
        <v>0.9</v>
      </c>
      <c r="I10" s="46"/>
      <c r="J10" s="46"/>
      <c r="K10" s="52">
        <f>LARGE(B20:C20,1)/(B20+C20)</f>
        <v>0.64141275276826559</v>
      </c>
      <c r="L10" s="46"/>
      <c r="M10" s="46"/>
      <c r="N10" s="46"/>
      <c r="O10" s="28"/>
      <c r="P10" s="28"/>
      <c r="Q10" s="28"/>
      <c r="R10" s="28"/>
      <c r="S10" s="28"/>
      <c r="T10" s="28"/>
      <c r="U10" s="56"/>
      <c r="W10" s="21">
        <v>9</v>
      </c>
      <c r="X10" s="21">
        <v>1138</v>
      </c>
      <c r="Y10" s="24">
        <v>44205</v>
      </c>
      <c r="Z10" s="21" t="s">
        <v>518</v>
      </c>
      <c r="AA10" s="21" t="s">
        <v>497</v>
      </c>
      <c r="AB10" s="21">
        <v>11</v>
      </c>
      <c r="AC10" s="21" t="s">
        <v>499</v>
      </c>
      <c r="AD10" s="21">
        <v>56</v>
      </c>
    </row>
    <row r="11" spans="1:36" ht="23.25" thickBot="1" x14ac:dyDescent="0.25">
      <c r="A11" s="40">
        <v>6</v>
      </c>
      <c r="B11" s="22">
        <v>1.7758252427184467E-2</v>
      </c>
      <c r="C11" s="22">
        <v>7.3048543689320381E-3</v>
      </c>
      <c r="D11" s="22">
        <v>2.5000000000000001E-2</v>
      </c>
      <c r="E11" s="46"/>
      <c r="F11" s="21" t="s">
        <v>480</v>
      </c>
      <c r="G11" s="23">
        <v>10437</v>
      </c>
      <c r="H11" s="21"/>
      <c r="I11" s="46"/>
      <c r="J11" s="46"/>
      <c r="K11" s="52">
        <f>LARGE(B21:C21,1)/(B21+C21)</f>
        <v>0.64750762970498477</v>
      </c>
      <c r="L11" s="46"/>
      <c r="M11" s="46"/>
      <c r="N11" s="46"/>
      <c r="O11" s="28"/>
      <c r="P11" s="28"/>
      <c r="Q11" s="28"/>
      <c r="R11" s="28"/>
      <c r="S11" s="28"/>
      <c r="T11" s="28"/>
      <c r="U11" s="56"/>
      <c r="W11" s="21">
        <v>10</v>
      </c>
      <c r="X11" s="21">
        <v>1134</v>
      </c>
      <c r="Y11" s="24">
        <v>44198</v>
      </c>
      <c r="Z11" s="21" t="s">
        <v>520</v>
      </c>
      <c r="AA11" s="21" t="s">
        <v>497</v>
      </c>
      <c r="AB11" s="21">
        <v>11</v>
      </c>
      <c r="AC11" s="21" t="s">
        <v>499</v>
      </c>
      <c r="AD11" s="21">
        <v>50</v>
      </c>
      <c r="AF11" s="170" t="s">
        <v>671</v>
      </c>
      <c r="AG11" s="170"/>
      <c r="AH11" s="170"/>
      <c r="AI11" s="170"/>
      <c r="AJ11" s="170"/>
    </row>
    <row r="12" spans="1:36" ht="23.25" thickBot="1" x14ac:dyDescent="0.25">
      <c r="A12" s="40">
        <v>7</v>
      </c>
      <c r="B12" s="22">
        <v>2.9597087378640773E-2</v>
      </c>
      <c r="C12" s="22">
        <v>1.4749514563106797E-2</v>
      </c>
      <c r="D12" s="22">
        <v>4.4400000000000002E-2</v>
      </c>
      <c r="E12" s="46"/>
      <c r="F12" s="21" t="s">
        <v>481</v>
      </c>
      <c r="G12" s="23">
        <v>10064</v>
      </c>
      <c r="H12" s="21"/>
      <c r="I12" s="46"/>
      <c r="J12" s="46"/>
      <c r="K12" s="46"/>
      <c r="L12" s="46"/>
      <c r="M12" s="46"/>
      <c r="N12" s="46"/>
      <c r="O12" s="28"/>
      <c r="P12" s="28"/>
      <c r="Q12" s="28"/>
      <c r="R12" s="28"/>
      <c r="S12" s="28"/>
      <c r="T12" s="28"/>
      <c r="U12" s="56"/>
      <c r="W12" s="21">
        <v>20</v>
      </c>
      <c r="X12" s="21">
        <v>1096</v>
      </c>
      <c r="Y12" s="24">
        <v>44202</v>
      </c>
      <c r="Z12" s="21" t="s">
        <v>514</v>
      </c>
      <c r="AA12" s="21" t="s">
        <v>494</v>
      </c>
      <c r="AB12" s="21">
        <v>10.6</v>
      </c>
      <c r="AC12" s="21" t="s">
        <v>499</v>
      </c>
      <c r="AD12" s="21">
        <v>51</v>
      </c>
      <c r="AF12" s="170"/>
      <c r="AG12" s="170"/>
      <c r="AH12" s="170"/>
      <c r="AI12" s="170"/>
      <c r="AJ12" s="170"/>
    </row>
    <row r="13" spans="1:36" ht="15" thickBot="1" x14ac:dyDescent="0.25">
      <c r="A13" s="40">
        <v>8</v>
      </c>
      <c r="B13" s="22">
        <v>3.6557281553398061E-2</v>
      </c>
      <c r="C13" s="22">
        <v>1.9153398058252426E-2</v>
      </c>
      <c r="D13" s="22">
        <v>5.57E-2</v>
      </c>
      <c r="E13" s="46"/>
      <c r="F13" s="21" t="s">
        <v>482</v>
      </c>
      <c r="G13" s="23">
        <v>10158</v>
      </c>
      <c r="H13" s="21"/>
      <c r="I13" s="46"/>
      <c r="J13" s="46"/>
      <c r="K13" s="46"/>
      <c r="L13" s="46"/>
      <c r="M13" s="46"/>
      <c r="N13" s="46"/>
      <c r="O13" s="28"/>
      <c r="P13" s="28"/>
      <c r="Q13" s="28"/>
      <c r="R13" s="28"/>
      <c r="S13" s="28"/>
      <c r="T13" s="28"/>
      <c r="U13" s="56"/>
      <c r="W13" s="21">
        <v>25</v>
      </c>
      <c r="X13" s="21">
        <v>1086</v>
      </c>
      <c r="Y13" s="24">
        <v>44203</v>
      </c>
      <c r="Z13" s="21" t="s">
        <v>518</v>
      </c>
      <c r="AA13" s="21" t="s">
        <v>495</v>
      </c>
      <c r="AB13" s="21">
        <v>10.5</v>
      </c>
      <c r="AC13" s="21" t="s">
        <v>499</v>
      </c>
      <c r="AD13" s="21">
        <v>51</v>
      </c>
      <c r="AF13" s="170"/>
      <c r="AG13" s="170"/>
      <c r="AH13" s="170"/>
      <c r="AI13" s="170"/>
      <c r="AJ13" s="170"/>
    </row>
    <row r="14" spans="1:36" ht="23.25" thickBot="1" x14ac:dyDescent="0.25">
      <c r="A14" s="40">
        <v>9</v>
      </c>
      <c r="B14" s="22">
        <v>4.4883495145631072E-2</v>
      </c>
      <c r="C14" s="22">
        <v>2.0796116504854367E-2</v>
      </c>
      <c r="D14" s="22">
        <v>6.5699999999999995E-2</v>
      </c>
      <c r="E14" s="46"/>
      <c r="F14" s="21" t="s">
        <v>483</v>
      </c>
      <c r="G14" s="23">
        <v>10976</v>
      </c>
      <c r="H14" s="21"/>
      <c r="I14" s="46"/>
      <c r="J14" s="46"/>
      <c r="K14" s="46"/>
      <c r="L14" s="46"/>
      <c r="M14" s="46"/>
      <c r="N14" s="46"/>
      <c r="O14" s="28"/>
      <c r="P14" s="28"/>
      <c r="Q14" s="28"/>
      <c r="R14" s="28"/>
      <c r="S14" s="28"/>
      <c r="T14" s="28"/>
      <c r="U14" s="56"/>
      <c r="W14" s="21">
        <v>30</v>
      </c>
      <c r="X14" s="21">
        <v>1074</v>
      </c>
      <c r="Y14" s="24">
        <v>44202</v>
      </c>
      <c r="Z14" s="21" t="s">
        <v>515</v>
      </c>
      <c r="AA14" s="21" t="s">
        <v>494</v>
      </c>
      <c r="AB14" s="21">
        <v>10.4</v>
      </c>
      <c r="AC14" s="21" t="s">
        <v>499</v>
      </c>
      <c r="AD14" s="21">
        <v>53</v>
      </c>
      <c r="AF14" s="170"/>
      <c r="AG14" s="170"/>
      <c r="AH14" s="170"/>
      <c r="AI14" s="170"/>
      <c r="AJ14" s="170"/>
    </row>
    <row r="15" spans="1:36" ht="23.25" thickBot="1" x14ac:dyDescent="0.25">
      <c r="A15" s="40">
        <v>10</v>
      </c>
      <c r="B15" s="22">
        <v>5.0477669902912616E-2</v>
      </c>
      <c r="C15" s="22">
        <v>2.3033009708737864E-2</v>
      </c>
      <c r="D15" s="22">
        <v>7.3499999999999996E-2</v>
      </c>
      <c r="E15" s="46"/>
      <c r="F15" s="21" t="s">
        <v>484</v>
      </c>
      <c r="G15" s="23">
        <v>11073</v>
      </c>
      <c r="H15" s="21"/>
      <c r="I15" s="46"/>
      <c r="J15" s="46"/>
      <c r="K15" s="46"/>
      <c r="L15" s="46"/>
      <c r="M15" s="46"/>
      <c r="N15" s="46"/>
      <c r="O15" s="28"/>
      <c r="P15" s="28"/>
      <c r="Q15" s="28"/>
      <c r="R15" s="28"/>
      <c r="S15" s="28"/>
      <c r="T15" s="28"/>
      <c r="U15" s="56"/>
      <c r="W15" s="21">
        <v>35</v>
      </c>
      <c r="X15" s="21">
        <v>1048</v>
      </c>
      <c r="Y15" s="24">
        <v>44200</v>
      </c>
      <c r="Z15" s="21" t="s">
        <v>519</v>
      </c>
      <c r="AA15" s="21" t="s">
        <v>492</v>
      </c>
      <c r="AB15" s="21">
        <v>10.199999999999999</v>
      </c>
      <c r="AC15" s="21" t="s">
        <v>498</v>
      </c>
      <c r="AD15" s="21">
        <v>58</v>
      </c>
      <c r="AF15" s="170"/>
      <c r="AG15" s="170"/>
      <c r="AH15" s="170"/>
      <c r="AI15" s="170"/>
      <c r="AJ15" s="170"/>
    </row>
    <row r="16" spans="1:36" ht="15" thickBot="1" x14ac:dyDescent="0.25">
      <c r="A16" s="40">
        <v>11</v>
      </c>
      <c r="B16" s="22">
        <v>5.0933009708737868E-2</v>
      </c>
      <c r="C16" s="22">
        <v>2.5304854368932043E-2</v>
      </c>
      <c r="D16" s="22">
        <v>7.6200000000000004E-2</v>
      </c>
      <c r="E16" s="46"/>
      <c r="F16" s="21" t="s">
        <v>485</v>
      </c>
      <c r="G16" s="23">
        <v>12119</v>
      </c>
      <c r="H16" s="21"/>
      <c r="I16" s="46"/>
      <c r="J16" s="46"/>
      <c r="K16" s="46"/>
      <c r="L16" s="46"/>
      <c r="M16" s="46"/>
      <c r="N16" s="46"/>
      <c r="O16" s="28"/>
      <c r="P16" s="28"/>
      <c r="Q16" s="28"/>
      <c r="R16" s="28"/>
      <c r="S16" s="28"/>
      <c r="T16" s="28"/>
      <c r="U16" s="56"/>
      <c r="W16" s="21">
        <v>40</v>
      </c>
      <c r="X16" s="21">
        <v>1042</v>
      </c>
      <c r="Y16" s="24">
        <v>44201</v>
      </c>
      <c r="Z16" s="21" t="s">
        <v>518</v>
      </c>
      <c r="AA16" s="21" t="s">
        <v>493</v>
      </c>
      <c r="AB16" s="21">
        <v>10.1</v>
      </c>
      <c r="AC16" s="21" t="s">
        <v>499</v>
      </c>
      <c r="AD16" s="21">
        <v>52</v>
      </c>
      <c r="AF16" s="170"/>
      <c r="AG16" s="170"/>
      <c r="AH16" s="170"/>
      <c r="AI16" s="170"/>
      <c r="AJ16" s="170"/>
    </row>
    <row r="17" spans="1:36" ht="23.25" thickBot="1" x14ac:dyDescent="0.25">
      <c r="A17" s="40">
        <v>12</v>
      </c>
      <c r="B17" s="22">
        <v>5.0607766990291264E-2</v>
      </c>
      <c r="C17" s="22">
        <v>2.7157281553398062E-2</v>
      </c>
      <c r="D17" s="22">
        <v>7.7700000000000005E-2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28"/>
      <c r="P17" s="28"/>
      <c r="Q17" s="28"/>
      <c r="R17" s="28"/>
      <c r="S17" s="28"/>
      <c r="T17" s="28"/>
      <c r="U17" s="56"/>
      <c r="W17" s="21">
        <v>45</v>
      </c>
      <c r="X17" s="21">
        <v>1037</v>
      </c>
      <c r="Y17" s="24">
        <v>44202</v>
      </c>
      <c r="Z17" s="21" t="s">
        <v>516</v>
      </c>
      <c r="AA17" s="21" t="s">
        <v>494</v>
      </c>
      <c r="AB17" s="21">
        <v>10.1</v>
      </c>
      <c r="AC17" s="21" t="s">
        <v>498</v>
      </c>
      <c r="AD17" s="21">
        <v>50</v>
      </c>
      <c r="AF17" s="170"/>
      <c r="AG17" s="170"/>
      <c r="AH17" s="170"/>
      <c r="AI17" s="170"/>
      <c r="AJ17" s="170"/>
    </row>
    <row r="18" spans="1:36" ht="15" thickBot="1" x14ac:dyDescent="0.25">
      <c r="A18" s="40">
        <v>13</v>
      </c>
      <c r="B18" s="22">
        <v>5.0542718446601943E-2</v>
      </c>
      <c r="C18" s="22">
        <v>2.7996116504854372E-2</v>
      </c>
      <c r="D18" s="22">
        <v>7.8600000000000003E-2</v>
      </c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28"/>
      <c r="P18" s="28"/>
      <c r="Q18" s="28"/>
      <c r="R18" s="28"/>
      <c r="S18" s="28"/>
      <c r="T18" s="28"/>
      <c r="U18" s="56"/>
      <c r="W18" s="21">
        <v>50</v>
      </c>
      <c r="X18" s="21">
        <v>1027</v>
      </c>
      <c r="Y18" s="24">
        <v>44201</v>
      </c>
      <c r="Z18" s="21" t="s">
        <v>513</v>
      </c>
      <c r="AA18" s="21" t="s">
        <v>493</v>
      </c>
      <c r="AB18" s="21">
        <v>10</v>
      </c>
      <c r="AC18" s="21" t="s">
        <v>499</v>
      </c>
      <c r="AD18" s="21">
        <v>52</v>
      </c>
      <c r="AF18" s="170"/>
      <c r="AG18" s="170"/>
      <c r="AH18" s="170"/>
      <c r="AI18" s="170"/>
      <c r="AJ18" s="170"/>
    </row>
    <row r="19" spans="1:36" ht="23.25" thickBot="1" x14ac:dyDescent="0.25">
      <c r="A19" s="40">
        <v>14</v>
      </c>
      <c r="B19" s="22">
        <v>4.9111650485436892E-2</v>
      </c>
      <c r="C19" s="22">
        <v>2.8345631067961168E-2</v>
      </c>
      <c r="D19" s="22">
        <v>7.7399999999999997E-2</v>
      </c>
      <c r="E19" s="46"/>
      <c r="F19" s="11" t="s">
        <v>486</v>
      </c>
      <c r="G19" s="11" t="s">
        <v>468</v>
      </c>
      <c r="H19" s="11" t="s">
        <v>469</v>
      </c>
      <c r="I19" s="46"/>
      <c r="J19" s="177" t="s">
        <v>487</v>
      </c>
      <c r="K19" s="178"/>
      <c r="L19" s="178"/>
      <c r="M19" s="178"/>
      <c r="N19" s="179"/>
      <c r="O19" s="28"/>
      <c r="P19" s="28"/>
      <c r="Q19" s="28"/>
      <c r="R19" s="28"/>
      <c r="S19" s="28"/>
      <c r="T19" s="28"/>
      <c r="U19" s="56"/>
      <c r="W19" s="21">
        <v>75</v>
      </c>
      <c r="X19" s="21">
        <v>946</v>
      </c>
      <c r="Y19" s="24">
        <v>44271</v>
      </c>
      <c r="Z19" s="21" t="s">
        <v>519</v>
      </c>
      <c r="AA19" s="21" t="s">
        <v>493</v>
      </c>
      <c r="AB19" s="21">
        <v>9.1999999999999993</v>
      </c>
      <c r="AC19" s="21" t="s">
        <v>498</v>
      </c>
      <c r="AD19" s="21">
        <v>72</v>
      </c>
      <c r="AF19" s="170"/>
      <c r="AG19" s="170"/>
      <c r="AH19" s="170"/>
      <c r="AI19" s="170"/>
      <c r="AJ19" s="170"/>
    </row>
    <row r="20" spans="1:36" ht="23.25" thickBot="1" x14ac:dyDescent="0.25">
      <c r="A20" s="40">
        <v>15</v>
      </c>
      <c r="B20" s="22">
        <v>4.9827184466019421E-2</v>
      </c>
      <c r="C20" s="22">
        <v>2.7856310679611647E-2</v>
      </c>
      <c r="D20" s="22">
        <v>7.7700000000000005E-2</v>
      </c>
      <c r="E20" s="46"/>
      <c r="F20" s="21" t="s">
        <v>488</v>
      </c>
      <c r="G20" s="23">
        <v>8544</v>
      </c>
      <c r="H20" s="21">
        <v>0.83</v>
      </c>
      <c r="I20" s="46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28"/>
      <c r="P20" s="28"/>
      <c r="Q20" s="28"/>
      <c r="R20" s="28"/>
      <c r="S20" s="28"/>
      <c r="T20" s="28"/>
      <c r="U20" s="56"/>
      <c r="W20" s="21">
        <v>100</v>
      </c>
      <c r="X20" s="21">
        <v>922</v>
      </c>
      <c r="Y20" s="24">
        <v>44293</v>
      </c>
      <c r="Z20" s="21" t="s">
        <v>515</v>
      </c>
      <c r="AA20" s="21" t="s">
        <v>494</v>
      </c>
      <c r="AB20" s="21">
        <v>9</v>
      </c>
      <c r="AC20" s="21" t="s">
        <v>498</v>
      </c>
      <c r="AD20" s="21">
        <v>66</v>
      </c>
    </row>
    <row r="21" spans="1:36" ht="15" thickBot="1" x14ac:dyDescent="0.25">
      <c r="A21" s="40">
        <v>16</v>
      </c>
      <c r="B21" s="22">
        <v>4.9436893203883496E-2</v>
      </c>
      <c r="C21" s="22">
        <v>2.6912621359223302E-2</v>
      </c>
      <c r="D21" s="22">
        <v>7.6399999999999996E-2</v>
      </c>
      <c r="E21" s="46"/>
      <c r="F21" s="21" t="s">
        <v>492</v>
      </c>
      <c r="G21" s="23">
        <v>10126</v>
      </c>
      <c r="H21" s="21">
        <v>0.98</v>
      </c>
      <c r="I21" s="46"/>
      <c r="J21" s="21">
        <v>5</v>
      </c>
      <c r="K21" s="21">
        <f>X6</f>
        <v>1179</v>
      </c>
      <c r="L21" s="24"/>
      <c r="M21" s="21"/>
      <c r="N21" s="49">
        <f>K21/$F$2</f>
        <v>0.11446601941747572</v>
      </c>
      <c r="O21" s="28"/>
      <c r="P21" s="28"/>
      <c r="Q21" s="28"/>
      <c r="R21" s="28"/>
      <c r="S21" s="28"/>
      <c r="T21" s="28"/>
      <c r="U21" s="56"/>
      <c r="W21" s="21">
        <v>125</v>
      </c>
      <c r="X21" s="21">
        <v>909</v>
      </c>
      <c r="Y21" s="24">
        <v>44246</v>
      </c>
      <c r="Z21" s="21" t="s">
        <v>518</v>
      </c>
      <c r="AA21" s="21" t="s">
        <v>496</v>
      </c>
      <c r="AB21" s="21">
        <v>8.8000000000000007</v>
      </c>
      <c r="AC21" s="21" t="s">
        <v>498</v>
      </c>
      <c r="AD21" s="21">
        <v>66</v>
      </c>
    </row>
    <row r="22" spans="1:36" ht="15" thickBot="1" x14ac:dyDescent="0.25">
      <c r="A22" s="40">
        <v>17</v>
      </c>
      <c r="B22" s="22">
        <v>4.846116504854369E-2</v>
      </c>
      <c r="C22" s="22">
        <v>2.5479611650485436E-2</v>
      </c>
      <c r="D22" s="22">
        <v>7.3899999999999993E-2</v>
      </c>
      <c r="E22" s="46"/>
      <c r="F22" s="21" t="s">
        <v>493</v>
      </c>
      <c r="G22" s="23">
        <v>10603</v>
      </c>
      <c r="H22" s="21">
        <v>1.03</v>
      </c>
      <c r="I22" s="46"/>
      <c r="J22" s="21">
        <v>10</v>
      </c>
      <c r="K22" s="21">
        <f>X11</f>
        <v>1134</v>
      </c>
      <c r="L22" s="24"/>
      <c r="M22" s="21"/>
      <c r="N22" s="49">
        <f t="shared" ref="N22:N28" si="0">K22/$F$2</f>
        <v>0.11009708737864078</v>
      </c>
      <c r="O22" s="28"/>
      <c r="P22" s="28"/>
      <c r="Q22" s="28"/>
      <c r="R22" s="28"/>
      <c r="S22" s="28"/>
      <c r="T22" s="28"/>
      <c r="U22" s="56"/>
      <c r="W22" s="21">
        <v>150</v>
      </c>
      <c r="X22" s="21">
        <v>898</v>
      </c>
      <c r="Y22" s="24">
        <v>44294</v>
      </c>
      <c r="Z22" s="21" t="s">
        <v>513</v>
      </c>
      <c r="AA22" s="21" t="s">
        <v>495</v>
      </c>
      <c r="AB22" s="21">
        <v>8.6999999999999993</v>
      </c>
      <c r="AC22" s="21" t="s">
        <v>498</v>
      </c>
      <c r="AD22" s="21">
        <v>66</v>
      </c>
    </row>
    <row r="23" spans="1:36" ht="23.25" thickBot="1" x14ac:dyDescent="0.25">
      <c r="A23" s="40">
        <v>18</v>
      </c>
      <c r="B23" s="22">
        <v>3.9939805825242716E-2</v>
      </c>
      <c r="C23" s="22">
        <v>2.1914563106796119E-2</v>
      </c>
      <c r="D23" s="22">
        <v>6.1800000000000001E-2</v>
      </c>
      <c r="E23" s="46"/>
      <c r="F23" s="21" t="s">
        <v>494</v>
      </c>
      <c r="G23" s="23">
        <v>10672</v>
      </c>
      <c r="H23" s="21">
        <v>1.04</v>
      </c>
      <c r="I23" s="46"/>
      <c r="J23" s="21">
        <v>20</v>
      </c>
      <c r="K23" s="21">
        <f>X12</f>
        <v>1096</v>
      </c>
      <c r="L23" s="24"/>
      <c r="M23" s="21"/>
      <c r="N23" s="49">
        <f t="shared" si="0"/>
        <v>0.10640776699029127</v>
      </c>
      <c r="O23" s="28"/>
      <c r="P23" s="28"/>
      <c r="Q23" s="28"/>
      <c r="R23" s="28"/>
      <c r="S23" s="28"/>
      <c r="T23" s="28"/>
      <c r="U23" s="56"/>
      <c r="W23" s="21">
        <v>175</v>
      </c>
      <c r="X23" s="21">
        <v>891</v>
      </c>
      <c r="Y23" s="24">
        <v>44265</v>
      </c>
      <c r="Z23" s="21" t="s">
        <v>516</v>
      </c>
      <c r="AA23" s="21" t="s">
        <v>494</v>
      </c>
      <c r="AB23" s="21">
        <v>8.6999999999999993</v>
      </c>
      <c r="AC23" s="21" t="s">
        <v>498</v>
      </c>
      <c r="AD23" s="21">
        <v>66</v>
      </c>
    </row>
    <row r="24" spans="1:36" ht="23.25" thickBot="1" x14ac:dyDescent="0.25">
      <c r="A24" s="40">
        <v>19</v>
      </c>
      <c r="B24" s="22">
        <v>2.4913592233009711E-2</v>
      </c>
      <c r="C24" s="22">
        <v>1.6427184466019415E-2</v>
      </c>
      <c r="D24" s="22">
        <v>4.1300000000000003E-2</v>
      </c>
      <c r="E24" s="46"/>
      <c r="F24" s="21" t="s">
        <v>495</v>
      </c>
      <c r="G24" s="23">
        <v>10766</v>
      </c>
      <c r="H24" s="21">
        <v>1.05</v>
      </c>
      <c r="I24" s="46"/>
      <c r="J24" s="21">
        <v>30</v>
      </c>
      <c r="K24" s="21">
        <f>X14</f>
        <v>1074</v>
      </c>
      <c r="L24" s="24"/>
      <c r="M24" s="21"/>
      <c r="N24" s="49">
        <f t="shared" si="0"/>
        <v>0.10427184466019418</v>
      </c>
      <c r="O24" s="28"/>
      <c r="P24" s="28"/>
      <c r="Q24" s="28"/>
      <c r="R24" s="28"/>
      <c r="S24" s="28"/>
      <c r="T24" s="28"/>
      <c r="U24" s="56"/>
      <c r="W24" s="21">
        <v>200</v>
      </c>
      <c r="X24" s="21">
        <v>884</v>
      </c>
      <c r="Y24" s="24">
        <v>44257</v>
      </c>
      <c r="Z24" s="21" t="s">
        <v>519</v>
      </c>
      <c r="AA24" s="21" t="s">
        <v>493</v>
      </c>
      <c r="AB24" s="21">
        <v>8.6</v>
      </c>
      <c r="AC24" s="21" t="s">
        <v>498</v>
      </c>
      <c r="AD24" s="21">
        <v>69</v>
      </c>
    </row>
    <row r="25" spans="1:36" ht="15" thickBot="1" x14ac:dyDescent="0.25">
      <c r="A25" s="40">
        <v>20</v>
      </c>
      <c r="B25" s="22">
        <v>1.7433009708737863E-2</v>
      </c>
      <c r="C25" s="22">
        <v>1.2163106796116504E-2</v>
      </c>
      <c r="D25" s="22">
        <v>2.9600000000000001E-2</v>
      </c>
      <c r="E25" s="46"/>
      <c r="F25" s="21" t="s">
        <v>496</v>
      </c>
      <c r="G25" s="23">
        <v>11168</v>
      </c>
      <c r="H25" s="21">
        <v>1.08</v>
      </c>
      <c r="I25" s="46"/>
      <c r="J25" s="21">
        <v>50</v>
      </c>
      <c r="K25" s="21">
        <f>X18</f>
        <v>1027</v>
      </c>
      <c r="L25" s="24"/>
      <c r="M25" s="21"/>
      <c r="N25" s="49">
        <f t="shared" si="0"/>
        <v>9.9708737864077676E-2</v>
      </c>
      <c r="O25" s="28"/>
      <c r="P25" s="28"/>
      <c r="Q25" s="28"/>
      <c r="R25" s="28"/>
      <c r="S25" s="28"/>
      <c r="T25" s="28"/>
      <c r="U25" s="56"/>
    </row>
    <row r="26" spans="1:36" ht="15" thickBot="1" x14ac:dyDescent="0.25">
      <c r="A26" s="40">
        <v>21</v>
      </c>
      <c r="B26" s="22">
        <v>1.3139805825242719E-2</v>
      </c>
      <c r="C26" s="22">
        <v>8.807766990291262E-3</v>
      </c>
      <c r="D26" s="22">
        <v>2.1999999999999999E-2</v>
      </c>
      <c r="E26" s="46"/>
      <c r="F26" s="21" t="s">
        <v>497</v>
      </c>
      <c r="G26" s="23">
        <v>9991</v>
      </c>
      <c r="H26" s="21">
        <v>0.97</v>
      </c>
      <c r="I26" s="46"/>
      <c r="J26" s="21">
        <v>100</v>
      </c>
      <c r="K26" s="21">
        <f>X20</f>
        <v>922</v>
      </c>
      <c r="L26" s="24"/>
      <c r="M26" s="21"/>
      <c r="N26" s="49">
        <f t="shared" si="0"/>
        <v>8.9514563106796119E-2</v>
      </c>
      <c r="O26" s="28"/>
      <c r="P26" s="28"/>
      <c r="Q26" s="28"/>
      <c r="R26" s="28"/>
      <c r="S26" s="28"/>
      <c r="T26" s="28"/>
      <c r="U26" s="56"/>
    </row>
    <row r="27" spans="1:36" ht="15" thickBot="1" x14ac:dyDescent="0.25">
      <c r="A27" s="40">
        <v>22</v>
      </c>
      <c r="B27" s="22">
        <v>8.0660194174757283E-3</v>
      </c>
      <c r="C27" s="22">
        <v>5.7669902912621364E-3</v>
      </c>
      <c r="D27" s="22">
        <v>1.38E-2</v>
      </c>
      <c r="E27" s="46"/>
      <c r="F27" s="46"/>
      <c r="G27" s="61"/>
      <c r="H27" s="46"/>
      <c r="I27" s="46"/>
      <c r="J27" s="21">
        <v>150</v>
      </c>
      <c r="K27" s="21">
        <f>X22</f>
        <v>898</v>
      </c>
      <c r="L27" s="24"/>
      <c r="M27" s="21"/>
      <c r="N27" s="49">
        <f t="shared" si="0"/>
        <v>8.718446601941747E-2</v>
      </c>
      <c r="O27" s="28"/>
      <c r="P27" s="28"/>
      <c r="Q27" s="28"/>
      <c r="R27" s="28"/>
      <c r="S27" s="28"/>
      <c r="T27" s="28"/>
      <c r="U27" s="56"/>
    </row>
    <row r="28" spans="1:36" ht="15" thickBot="1" x14ac:dyDescent="0.25">
      <c r="A28" s="40">
        <v>23</v>
      </c>
      <c r="B28" s="22">
        <v>4.6834951456310682E-3</v>
      </c>
      <c r="C28" s="22">
        <v>3.3902912621359225E-3</v>
      </c>
      <c r="D28" s="22">
        <v>8.0999999999999996E-3</v>
      </c>
      <c r="E28" s="46"/>
      <c r="F28" s="46"/>
      <c r="G28" s="46"/>
      <c r="H28" s="46"/>
      <c r="I28" s="46"/>
      <c r="J28" s="21">
        <v>200</v>
      </c>
      <c r="K28" s="21">
        <f>X24</f>
        <v>884</v>
      </c>
      <c r="L28" s="24"/>
      <c r="M28" s="21"/>
      <c r="N28" s="49">
        <f t="shared" si="0"/>
        <v>8.5825242718446604E-2</v>
      </c>
      <c r="O28" s="28"/>
      <c r="P28" s="28"/>
      <c r="Q28" s="28"/>
      <c r="R28" s="28"/>
      <c r="S28" s="28"/>
      <c r="T28" s="28"/>
      <c r="U28" s="56"/>
    </row>
    <row r="29" spans="1:36" ht="15" thickBot="1" x14ac:dyDescent="0.25">
      <c r="A29" s="57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9"/>
    </row>
    <row r="34" spans="4:4" x14ac:dyDescent="0.2">
      <c r="D34" s="19"/>
    </row>
  </sheetData>
  <mergeCells count="5">
    <mergeCell ref="AF11:AJ19"/>
    <mergeCell ref="A1:U1"/>
    <mergeCell ref="J4:N4"/>
    <mergeCell ref="J5:N5"/>
    <mergeCell ref="J19:N19"/>
  </mergeCells>
  <pageMargins left="0.7" right="0.7" top="0.75" bottom="0.75" header="0.3" footer="0.3"/>
  <pageSetup orientation="portrait" r:id="rId1"/>
  <drawing r:id="rId2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Sheet33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25" hidden="1" customWidth="1"/>
  </cols>
  <sheetData>
    <row r="1" spans="1:30" ht="24" thickBot="1" x14ac:dyDescent="0.25">
      <c r="A1" s="151" t="s">
        <v>538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25500</v>
      </c>
      <c r="H2" s="7" t="s">
        <v>462</v>
      </c>
      <c r="W2" s="21">
        <v>1</v>
      </c>
      <c r="X2" s="21">
        <v>4323</v>
      </c>
      <c r="Y2" s="24">
        <v>44847</v>
      </c>
      <c r="Z2" s="21" t="s">
        <v>519</v>
      </c>
      <c r="AA2" s="21" t="s">
        <v>495</v>
      </c>
      <c r="AB2" s="21">
        <v>17</v>
      </c>
      <c r="AC2" s="21" t="s">
        <v>465</v>
      </c>
      <c r="AD2" s="21">
        <v>51</v>
      </c>
    </row>
    <row r="3" spans="1:30" ht="15.75" customHeight="1" thickBot="1" x14ac:dyDescent="0.25">
      <c r="W3" s="21">
        <v>2</v>
      </c>
      <c r="X3" s="21">
        <v>4259</v>
      </c>
      <c r="Y3" s="24">
        <v>44847</v>
      </c>
      <c r="Z3" s="21" t="s">
        <v>518</v>
      </c>
      <c r="AA3" s="21" t="s">
        <v>495</v>
      </c>
      <c r="AB3" s="21">
        <v>16.7</v>
      </c>
      <c r="AC3" s="21" t="s">
        <v>464</v>
      </c>
      <c r="AD3" s="21">
        <v>50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3812</v>
      </c>
      <c r="Y4" s="24">
        <v>44847</v>
      </c>
      <c r="Z4" s="21" t="s">
        <v>520</v>
      </c>
      <c r="AA4" s="21" t="s">
        <v>495</v>
      </c>
      <c r="AB4" s="21">
        <v>14.9</v>
      </c>
      <c r="AC4" s="21" t="s">
        <v>464</v>
      </c>
      <c r="AD4" s="21">
        <v>50</v>
      </c>
    </row>
    <row r="5" spans="1:30" ht="15.75" customHeight="1" thickBot="1" x14ac:dyDescent="0.25">
      <c r="A5" s="21">
        <v>0</v>
      </c>
      <c r="B5" s="22">
        <v>4.4666666666666665E-3</v>
      </c>
      <c r="C5" s="22">
        <v>2.7521568627450975E-3</v>
      </c>
      <c r="D5" s="41">
        <v>7.1999999999999998E-3</v>
      </c>
      <c r="F5" s="21" t="s">
        <v>471</v>
      </c>
      <c r="G5" s="23">
        <v>26102</v>
      </c>
      <c r="H5" s="26">
        <v>1</v>
      </c>
      <c r="J5" s="164" t="s">
        <v>472</v>
      </c>
      <c r="K5" s="165"/>
      <c r="L5" s="165"/>
      <c r="M5" s="165"/>
      <c r="N5" s="166"/>
      <c r="W5" s="21">
        <v>4</v>
      </c>
      <c r="X5" s="21">
        <v>3754</v>
      </c>
      <c r="Y5" s="24">
        <v>44847</v>
      </c>
      <c r="Z5" s="21" t="s">
        <v>516</v>
      </c>
      <c r="AA5" s="21" t="s">
        <v>495</v>
      </c>
      <c r="AB5" s="21">
        <v>14.7</v>
      </c>
      <c r="AC5" s="21" t="s">
        <v>464</v>
      </c>
      <c r="AD5" s="21">
        <v>50</v>
      </c>
    </row>
    <row r="6" spans="1:30" ht="15.75" customHeight="1" thickBot="1" x14ac:dyDescent="0.25">
      <c r="A6" s="21">
        <v>1</v>
      </c>
      <c r="B6" s="22">
        <v>2.6274509803921567E-3</v>
      </c>
      <c r="C6" s="22">
        <v>1.8505882352941175E-3</v>
      </c>
      <c r="D6" s="22">
        <v>4.4000000000000003E-3</v>
      </c>
      <c r="F6" s="21" t="s">
        <v>473</v>
      </c>
      <c r="G6" s="23">
        <v>28367</v>
      </c>
      <c r="H6" s="26">
        <v>1.0900000000000001</v>
      </c>
      <c r="J6" s="113" t="s">
        <v>474</v>
      </c>
      <c r="K6" s="114">
        <f>LARGE((K8,K9),1)</f>
        <v>0.69332745643181659</v>
      </c>
      <c r="L6" s="45"/>
      <c r="M6" s="45"/>
      <c r="N6" s="114" t="s">
        <v>465</v>
      </c>
      <c r="W6" s="21">
        <v>5</v>
      </c>
      <c r="X6" s="21">
        <v>3154</v>
      </c>
      <c r="Y6" s="24">
        <v>44636</v>
      </c>
      <c r="Z6" s="21" t="s">
        <v>515</v>
      </c>
      <c r="AA6" s="21" t="s">
        <v>494</v>
      </c>
      <c r="AB6" s="21">
        <v>12.4</v>
      </c>
      <c r="AC6" s="21" t="s">
        <v>464</v>
      </c>
      <c r="AD6" s="21">
        <v>65</v>
      </c>
    </row>
    <row r="7" spans="1:30" ht="15.75" customHeight="1" thickBot="1" x14ac:dyDescent="0.25">
      <c r="A7" s="21">
        <v>2</v>
      </c>
      <c r="B7" s="22">
        <v>1.8392156862745098E-3</v>
      </c>
      <c r="C7" s="22">
        <v>1.5184313725490196E-3</v>
      </c>
      <c r="D7" s="22">
        <v>3.3E-3</v>
      </c>
      <c r="F7" s="21" t="s">
        <v>475</v>
      </c>
      <c r="G7" s="23">
        <v>28919</v>
      </c>
      <c r="H7" s="26">
        <v>1.1100000000000001</v>
      </c>
      <c r="J7" s="12" t="s">
        <v>476</v>
      </c>
      <c r="K7" s="114">
        <f>LARGE((K10,K11),1)</f>
        <v>0.59658635460862541</v>
      </c>
      <c r="L7" s="45"/>
      <c r="M7" s="45"/>
      <c r="N7" s="114" t="s">
        <v>464</v>
      </c>
      <c r="W7" s="21">
        <v>6</v>
      </c>
      <c r="X7" s="21">
        <v>3023</v>
      </c>
      <c r="Y7" s="24">
        <v>44855</v>
      </c>
      <c r="Z7" s="21" t="s">
        <v>524</v>
      </c>
      <c r="AA7" s="21" t="s">
        <v>496</v>
      </c>
      <c r="AB7" s="21">
        <v>11.9</v>
      </c>
      <c r="AC7" s="21" t="s">
        <v>464</v>
      </c>
      <c r="AD7" s="21">
        <v>54</v>
      </c>
    </row>
    <row r="8" spans="1:30" ht="15.75" customHeight="1" thickBot="1" x14ac:dyDescent="0.3">
      <c r="A8" s="21">
        <v>3</v>
      </c>
      <c r="B8" s="22">
        <v>1.4713725490196079E-3</v>
      </c>
      <c r="C8" s="22">
        <v>1.3760784313725488E-3</v>
      </c>
      <c r="D8" s="22">
        <v>2.8E-3</v>
      </c>
      <c r="F8" s="21" t="s">
        <v>477</v>
      </c>
      <c r="G8" s="23">
        <v>28042</v>
      </c>
      <c r="H8" s="26">
        <v>1.08</v>
      </c>
      <c r="K8" s="16">
        <f>LARGE(B11:C11,1)/(B11+C11)</f>
        <v>0.69332745643181659</v>
      </c>
      <c r="W8" s="21">
        <v>7</v>
      </c>
      <c r="X8" s="21">
        <v>3008</v>
      </c>
      <c r="Y8" s="24">
        <v>44636</v>
      </c>
      <c r="Z8" s="21" t="s">
        <v>514</v>
      </c>
      <c r="AA8" s="21" t="s">
        <v>494</v>
      </c>
      <c r="AB8" s="21">
        <v>11.8</v>
      </c>
      <c r="AC8" s="21" t="s">
        <v>464</v>
      </c>
      <c r="AD8" s="21">
        <v>61</v>
      </c>
    </row>
    <row r="9" spans="1:30" ht="15.75" customHeight="1" thickBot="1" x14ac:dyDescent="0.3">
      <c r="A9" s="21">
        <v>4</v>
      </c>
      <c r="B9" s="22">
        <v>1.523921568627451E-3</v>
      </c>
      <c r="C9" s="22">
        <v>2.1827450980392155E-3</v>
      </c>
      <c r="D9" s="22">
        <v>3.7000000000000002E-3</v>
      </c>
      <c r="F9" s="21" t="s">
        <v>478</v>
      </c>
      <c r="G9" s="23">
        <v>25913</v>
      </c>
      <c r="H9" s="26">
        <v>1</v>
      </c>
      <c r="K9" s="16">
        <f>LARGE(B12:C12,1)/(B12+C12)</f>
        <v>0.64518545999461707</v>
      </c>
      <c r="W9" s="21">
        <v>8</v>
      </c>
      <c r="X9" s="21">
        <v>2997</v>
      </c>
      <c r="Y9" s="24">
        <v>44847</v>
      </c>
      <c r="Z9" s="21" t="s">
        <v>517</v>
      </c>
      <c r="AA9" s="21" t="s">
        <v>495</v>
      </c>
      <c r="AB9" s="21">
        <v>11.8</v>
      </c>
      <c r="AC9" s="21" t="s">
        <v>464</v>
      </c>
      <c r="AD9" s="21">
        <v>65</v>
      </c>
    </row>
    <row r="10" spans="1:30" ht="15.75" customHeight="1" thickBot="1" x14ac:dyDescent="0.3">
      <c r="A10" s="21">
        <v>5</v>
      </c>
      <c r="B10" s="22">
        <v>2.6274509803921567E-3</v>
      </c>
      <c r="C10" s="22">
        <v>5.5992156862745097E-3</v>
      </c>
      <c r="D10" s="22">
        <v>8.3000000000000001E-3</v>
      </c>
      <c r="F10" s="21" t="s">
        <v>479</v>
      </c>
      <c r="G10" s="23">
        <v>25380</v>
      </c>
      <c r="H10" s="26">
        <v>0.98</v>
      </c>
      <c r="K10" s="16">
        <f>LARGE(B20:C20,1)/(B20+C20)</f>
        <v>0.57307815674115259</v>
      </c>
      <c r="W10" s="21">
        <v>9</v>
      </c>
      <c r="X10" s="21">
        <v>2993</v>
      </c>
      <c r="Y10" s="24">
        <v>44852</v>
      </c>
      <c r="Z10" s="21" t="s">
        <v>522</v>
      </c>
      <c r="AA10" s="21" t="s">
        <v>493</v>
      </c>
      <c r="AB10" s="21">
        <v>11.7</v>
      </c>
      <c r="AC10" s="21" t="s">
        <v>465</v>
      </c>
      <c r="AD10" s="21">
        <v>54</v>
      </c>
    </row>
    <row r="11" spans="1:30" ht="15.75" customHeight="1" thickBot="1" x14ac:dyDescent="0.3">
      <c r="A11" s="21">
        <v>6</v>
      </c>
      <c r="B11" s="22">
        <v>7.0941176470588237E-3</v>
      </c>
      <c r="C11" s="22">
        <v>1.6038431372549018E-2</v>
      </c>
      <c r="D11" s="22">
        <v>2.3199999999999998E-2</v>
      </c>
      <c r="F11" s="21" t="s">
        <v>480</v>
      </c>
      <c r="G11" s="23">
        <v>23755</v>
      </c>
      <c r="H11" s="26">
        <v>0.91</v>
      </c>
      <c r="K11" s="16">
        <f>LARGE(B21:C21,1)/(B21+C21)</f>
        <v>0.59658635460862541</v>
      </c>
      <c r="W11" s="21">
        <v>10</v>
      </c>
      <c r="X11" s="21">
        <v>2946</v>
      </c>
      <c r="Y11" s="24">
        <v>44607</v>
      </c>
      <c r="Z11" s="21" t="s">
        <v>513</v>
      </c>
      <c r="AA11" s="21" t="s">
        <v>493</v>
      </c>
      <c r="AB11" s="21">
        <v>11.6</v>
      </c>
      <c r="AC11" s="21" t="s">
        <v>464</v>
      </c>
      <c r="AD11" s="21">
        <v>56</v>
      </c>
    </row>
    <row r="12" spans="1:30" ht="15.75" customHeight="1" thickBot="1" x14ac:dyDescent="0.25">
      <c r="A12" s="21">
        <v>7</v>
      </c>
      <c r="B12" s="22">
        <v>1.9127843137254904E-2</v>
      </c>
      <c r="C12" s="22">
        <v>3.4781568627450986E-2</v>
      </c>
      <c r="D12" s="22">
        <v>5.3999999999999999E-2</v>
      </c>
      <c r="F12" s="21" t="s">
        <v>481</v>
      </c>
      <c r="G12" s="23">
        <v>24122</v>
      </c>
      <c r="H12" s="26">
        <v>0.93</v>
      </c>
      <c r="W12" s="21">
        <v>20</v>
      </c>
      <c r="X12" s="21">
        <v>2815</v>
      </c>
      <c r="Y12" s="24">
        <v>44873</v>
      </c>
      <c r="Z12" s="21" t="s">
        <v>523</v>
      </c>
      <c r="AA12" s="21" t="s">
        <v>493</v>
      </c>
      <c r="AB12" s="21">
        <v>11</v>
      </c>
      <c r="AC12" s="21" t="s">
        <v>465</v>
      </c>
      <c r="AD12" s="21">
        <v>53</v>
      </c>
    </row>
    <row r="13" spans="1:30" ht="15.75" customHeight="1" thickBot="1" x14ac:dyDescent="0.25">
      <c r="A13" s="21">
        <v>8</v>
      </c>
      <c r="B13" s="22">
        <v>3.1581960784313724E-2</v>
      </c>
      <c r="C13" s="22">
        <v>4.0001176470588234E-2</v>
      </c>
      <c r="D13" s="22">
        <v>7.1599999999999997E-2</v>
      </c>
      <c r="F13" s="21" t="s">
        <v>482</v>
      </c>
      <c r="G13" s="23">
        <v>18466</v>
      </c>
      <c r="H13" s="26">
        <v>0.71</v>
      </c>
      <c r="W13" s="21">
        <v>25</v>
      </c>
      <c r="X13" s="21">
        <v>2802</v>
      </c>
      <c r="Y13" s="24">
        <v>44880</v>
      </c>
      <c r="Z13" s="21" t="s">
        <v>523</v>
      </c>
      <c r="AA13" s="21" t="s">
        <v>493</v>
      </c>
      <c r="AB13" s="21">
        <v>11</v>
      </c>
      <c r="AC13" s="21" t="s">
        <v>465</v>
      </c>
      <c r="AD13" s="21">
        <v>52</v>
      </c>
    </row>
    <row r="14" spans="1:30" ht="15.75" customHeight="1" thickBot="1" x14ac:dyDescent="0.25">
      <c r="A14" s="21">
        <v>9</v>
      </c>
      <c r="B14" s="22">
        <v>3.1266666666666665E-2</v>
      </c>
      <c r="C14" s="22">
        <v>3.5635686274509804E-2</v>
      </c>
      <c r="D14" s="22">
        <v>6.6900000000000001E-2</v>
      </c>
      <c r="F14" s="21" t="s">
        <v>483</v>
      </c>
      <c r="G14" s="23">
        <v>25024</v>
      </c>
      <c r="H14" s="26">
        <v>0.96</v>
      </c>
      <c r="W14" s="21">
        <v>30</v>
      </c>
      <c r="X14" s="21">
        <v>2785</v>
      </c>
      <c r="Y14" s="24">
        <v>44872</v>
      </c>
      <c r="Z14" s="21" t="s">
        <v>523</v>
      </c>
      <c r="AA14" s="21" t="s">
        <v>492</v>
      </c>
      <c r="AB14" s="21">
        <v>10.9</v>
      </c>
      <c r="AC14" s="21" t="s">
        <v>465</v>
      </c>
      <c r="AD14" s="21">
        <v>53</v>
      </c>
    </row>
    <row r="15" spans="1:30" ht="15.75" customHeight="1" thickBot="1" x14ac:dyDescent="0.25">
      <c r="A15" s="21">
        <v>10</v>
      </c>
      <c r="B15" s="22">
        <v>2.9900392156862746E-2</v>
      </c>
      <c r="C15" s="22">
        <v>3.2741176470588239E-2</v>
      </c>
      <c r="D15" s="22">
        <v>6.2700000000000006E-2</v>
      </c>
      <c r="F15" s="21" t="s">
        <v>484</v>
      </c>
      <c r="G15" s="23">
        <v>26519</v>
      </c>
      <c r="H15" s="26">
        <v>1.02</v>
      </c>
      <c r="W15" s="21">
        <v>35</v>
      </c>
      <c r="X15" s="21">
        <v>2779</v>
      </c>
      <c r="Y15" s="24">
        <v>44854</v>
      </c>
      <c r="Z15" s="21" t="s">
        <v>513</v>
      </c>
      <c r="AA15" s="21" t="s">
        <v>495</v>
      </c>
      <c r="AB15" s="21">
        <v>10.9</v>
      </c>
      <c r="AC15" s="21" t="s">
        <v>464</v>
      </c>
      <c r="AD15" s="21">
        <v>58</v>
      </c>
    </row>
    <row r="16" spans="1:30" ht="15.75" customHeight="1" thickBot="1" x14ac:dyDescent="0.25">
      <c r="A16" s="21">
        <v>11</v>
      </c>
      <c r="B16" s="22">
        <v>3.2265098039215685E-2</v>
      </c>
      <c r="C16" s="22">
        <v>3.2029411764705883E-2</v>
      </c>
      <c r="D16" s="22">
        <v>6.4299999999999996E-2</v>
      </c>
      <c r="F16" s="21" t="s">
        <v>485</v>
      </c>
      <c r="G16" s="23">
        <v>26521</v>
      </c>
      <c r="H16" s="26">
        <v>1.02</v>
      </c>
      <c r="W16" s="21">
        <v>40</v>
      </c>
      <c r="X16" s="21">
        <v>2772</v>
      </c>
      <c r="Y16" s="24">
        <v>44855</v>
      </c>
      <c r="Z16" s="21" t="s">
        <v>522</v>
      </c>
      <c r="AA16" s="21" t="s">
        <v>496</v>
      </c>
      <c r="AB16" s="21">
        <v>10.9</v>
      </c>
      <c r="AC16" s="21" t="s">
        <v>464</v>
      </c>
      <c r="AD16" s="21">
        <v>58</v>
      </c>
    </row>
    <row r="17" spans="1:30" ht="15.75" customHeight="1" thickBot="1" x14ac:dyDescent="0.25">
      <c r="A17" s="21">
        <v>12</v>
      </c>
      <c r="B17" s="22">
        <v>3.5260392156862747E-2</v>
      </c>
      <c r="C17" s="22">
        <v>3.2646274509803924E-2</v>
      </c>
      <c r="D17" s="22">
        <v>6.7900000000000002E-2</v>
      </c>
      <c r="W17" s="21">
        <v>45</v>
      </c>
      <c r="X17" s="21">
        <v>2764</v>
      </c>
      <c r="Y17" s="24">
        <v>44615</v>
      </c>
      <c r="Z17" s="21" t="s">
        <v>514</v>
      </c>
      <c r="AA17" s="21" t="s">
        <v>494</v>
      </c>
      <c r="AB17" s="21">
        <v>10.8</v>
      </c>
      <c r="AC17" s="21" t="s">
        <v>464</v>
      </c>
      <c r="AD17" s="21">
        <v>59</v>
      </c>
    </row>
    <row r="18" spans="1:30" ht="15.75" customHeight="1" thickBot="1" x14ac:dyDescent="0.25">
      <c r="A18" s="21">
        <v>13</v>
      </c>
      <c r="B18" s="22">
        <v>3.7204705882352945E-2</v>
      </c>
      <c r="C18" s="22">
        <v>3.3073333333333337E-2</v>
      </c>
      <c r="D18" s="22">
        <v>7.0300000000000001E-2</v>
      </c>
      <c r="W18" s="21">
        <v>50</v>
      </c>
      <c r="X18" s="21">
        <v>2761</v>
      </c>
      <c r="Y18" s="24">
        <v>44616</v>
      </c>
      <c r="Z18" s="21" t="s">
        <v>513</v>
      </c>
      <c r="AA18" s="21" t="s">
        <v>495</v>
      </c>
      <c r="AB18" s="21">
        <v>10.8</v>
      </c>
      <c r="AC18" s="21" t="s">
        <v>464</v>
      </c>
      <c r="AD18" s="21">
        <v>59</v>
      </c>
    </row>
    <row r="19" spans="1:30" ht="15.75" customHeight="1" thickBot="1" x14ac:dyDescent="0.25">
      <c r="A19" s="21">
        <v>14</v>
      </c>
      <c r="B19" s="22">
        <v>3.888627450980392E-2</v>
      </c>
      <c r="C19" s="22">
        <v>3.1934509803921568E-2</v>
      </c>
      <c r="D19" s="22">
        <v>7.0800000000000002E-2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2733</v>
      </c>
      <c r="Y19" s="24">
        <v>44593</v>
      </c>
      <c r="Z19" s="21" t="s">
        <v>522</v>
      </c>
      <c r="AA19" s="21" t="s">
        <v>493</v>
      </c>
      <c r="AB19" s="21">
        <v>10.7</v>
      </c>
      <c r="AC19" s="21" t="s">
        <v>465</v>
      </c>
      <c r="AD19" s="21">
        <v>56</v>
      </c>
    </row>
    <row r="20" spans="1:30" ht="15.75" customHeight="1" thickBot="1" x14ac:dyDescent="0.25">
      <c r="A20" s="21">
        <v>15</v>
      </c>
      <c r="B20" s="22">
        <v>4.2039215686274507E-2</v>
      </c>
      <c r="C20" s="22">
        <v>3.1317647058823533E-2</v>
      </c>
      <c r="D20" s="22">
        <v>7.3400000000000007E-2</v>
      </c>
      <c r="F20" s="21" t="s">
        <v>488</v>
      </c>
      <c r="G20" s="23">
        <v>11905</v>
      </c>
      <c r="H20" s="21">
        <v>0.46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2718</v>
      </c>
      <c r="Y20" s="24">
        <v>44698</v>
      </c>
      <c r="Z20" s="21" t="s">
        <v>522</v>
      </c>
      <c r="AA20" s="21" t="s">
        <v>493</v>
      </c>
      <c r="AB20" s="21">
        <v>10.7</v>
      </c>
      <c r="AC20" s="21" t="s">
        <v>465</v>
      </c>
      <c r="AD20" s="21">
        <v>55</v>
      </c>
    </row>
    <row r="21" spans="1:30" ht="15.75" customHeight="1" thickBot="1" x14ac:dyDescent="0.25">
      <c r="A21" s="21">
        <v>16</v>
      </c>
      <c r="B21" s="22">
        <v>4.5822745098039214E-2</v>
      </c>
      <c r="C21" s="22">
        <v>3.0985490196078432E-2</v>
      </c>
      <c r="D21" s="22">
        <v>7.6799999999999993E-2</v>
      </c>
      <c r="F21" s="21" t="s">
        <v>492</v>
      </c>
      <c r="G21" s="23">
        <v>28599</v>
      </c>
      <c r="H21" s="21">
        <v>1.1000000000000001</v>
      </c>
      <c r="J21" s="12">
        <v>5</v>
      </c>
      <c r="K21" s="12">
        <f>X6</f>
        <v>3154</v>
      </c>
      <c r="L21" s="18"/>
      <c r="M21" s="12"/>
      <c r="N21" s="140">
        <f>K21/$F$2</f>
        <v>0.12368627450980392</v>
      </c>
      <c r="W21" s="21">
        <v>125</v>
      </c>
      <c r="X21" s="21">
        <v>2700</v>
      </c>
      <c r="Y21" s="24">
        <v>44902</v>
      </c>
      <c r="Z21" s="21" t="s">
        <v>521</v>
      </c>
      <c r="AA21" s="21" t="s">
        <v>494</v>
      </c>
      <c r="AB21" s="21">
        <v>10.6</v>
      </c>
      <c r="AC21" s="21" t="s">
        <v>464</v>
      </c>
      <c r="AD21" s="21">
        <v>60</v>
      </c>
    </row>
    <row r="22" spans="1:30" ht="15.75" customHeight="1" thickBot="1" x14ac:dyDescent="0.25">
      <c r="A22" s="21">
        <v>17</v>
      </c>
      <c r="B22" s="22">
        <v>4.6610980392156859E-2</v>
      </c>
      <c r="C22" s="22">
        <v>3.0700784313725485E-2</v>
      </c>
      <c r="D22" s="22">
        <v>7.7299999999999994E-2</v>
      </c>
      <c r="F22" s="21" t="s">
        <v>493</v>
      </c>
      <c r="G22" s="23">
        <v>31150</v>
      </c>
      <c r="H22" s="21">
        <v>1.2</v>
      </c>
      <c r="J22" s="12">
        <v>10</v>
      </c>
      <c r="K22" s="12">
        <f>X11</f>
        <v>2946</v>
      </c>
      <c r="L22" s="18"/>
      <c r="M22" s="12"/>
      <c r="N22" s="140">
        <f t="shared" ref="N22:N28" si="0">K22/$F$2</f>
        <v>0.11552941176470588</v>
      </c>
      <c r="W22" s="21">
        <v>150</v>
      </c>
      <c r="X22" s="21">
        <v>2686</v>
      </c>
      <c r="Y22" s="24">
        <v>44846</v>
      </c>
      <c r="Z22" s="21" t="s">
        <v>513</v>
      </c>
      <c r="AA22" s="21" t="s">
        <v>494</v>
      </c>
      <c r="AB22" s="21">
        <v>10.5</v>
      </c>
      <c r="AC22" s="21" t="s">
        <v>464</v>
      </c>
      <c r="AD22" s="21">
        <v>59</v>
      </c>
    </row>
    <row r="23" spans="1:30" ht="15.75" customHeight="1" thickBot="1" x14ac:dyDescent="0.25">
      <c r="A23" s="21">
        <v>18</v>
      </c>
      <c r="B23" s="22">
        <v>3.8413333333333334E-2</v>
      </c>
      <c r="C23" s="22">
        <v>2.5955686274509802E-2</v>
      </c>
      <c r="D23" s="22">
        <v>6.4399999999999999E-2</v>
      </c>
      <c r="F23" s="21" t="s">
        <v>494</v>
      </c>
      <c r="G23" s="23">
        <v>31063</v>
      </c>
      <c r="H23" s="21">
        <v>1.2</v>
      </c>
      <c r="J23" s="12">
        <v>20</v>
      </c>
      <c r="K23" s="12">
        <f>X12</f>
        <v>2815</v>
      </c>
      <c r="L23" s="18"/>
      <c r="M23" s="12"/>
      <c r="N23" s="140">
        <f t="shared" si="0"/>
        <v>0.1103921568627451</v>
      </c>
      <c r="W23" s="21">
        <v>175</v>
      </c>
      <c r="X23" s="21">
        <v>2670</v>
      </c>
      <c r="Y23" s="24">
        <v>44872</v>
      </c>
      <c r="Z23" s="21" t="s">
        <v>513</v>
      </c>
      <c r="AA23" s="21" t="s">
        <v>492</v>
      </c>
      <c r="AB23" s="21">
        <v>10.5</v>
      </c>
      <c r="AC23" s="21" t="s">
        <v>464</v>
      </c>
      <c r="AD23" s="21">
        <v>61</v>
      </c>
    </row>
    <row r="24" spans="1:30" ht="15.75" customHeight="1" thickBot="1" x14ac:dyDescent="0.25">
      <c r="A24" s="21">
        <v>19</v>
      </c>
      <c r="B24" s="22">
        <v>2.6432156862745096E-2</v>
      </c>
      <c r="C24" s="22">
        <v>1.9312549019607845E-2</v>
      </c>
      <c r="D24" s="22">
        <v>4.5699999999999998E-2</v>
      </c>
      <c r="F24" s="21" t="s">
        <v>495</v>
      </c>
      <c r="G24" s="23">
        <v>30688</v>
      </c>
      <c r="H24" s="21">
        <v>1.18</v>
      </c>
      <c r="J24" s="12">
        <v>30</v>
      </c>
      <c r="K24" s="12">
        <f>X14</f>
        <v>2785</v>
      </c>
      <c r="L24" s="18"/>
      <c r="M24" s="12"/>
      <c r="N24" s="140">
        <f t="shared" si="0"/>
        <v>0.10921568627450981</v>
      </c>
      <c r="W24" s="21">
        <v>200</v>
      </c>
      <c r="X24" s="21">
        <v>2652</v>
      </c>
      <c r="Y24" s="24">
        <v>44699</v>
      </c>
      <c r="Z24" s="21" t="s">
        <v>522</v>
      </c>
      <c r="AA24" s="21" t="s">
        <v>494</v>
      </c>
      <c r="AB24" s="21">
        <v>10.4</v>
      </c>
      <c r="AC24" s="21" t="s">
        <v>465</v>
      </c>
      <c r="AD24" s="21">
        <v>55</v>
      </c>
    </row>
    <row r="25" spans="1:30" ht="15.75" customHeight="1" thickBot="1" x14ac:dyDescent="0.25">
      <c r="A25" s="21">
        <v>20</v>
      </c>
      <c r="B25" s="22">
        <v>1.9390588235294118E-2</v>
      </c>
      <c r="C25" s="22">
        <v>1.2621960784313723E-2</v>
      </c>
      <c r="D25" s="22">
        <v>3.2000000000000001E-2</v>
      </c>
      <c r="F25" s="21" t="s">
        <v>496</v>
      </c>
      <c r="G25" s="23">
        <v>30800</v>
      </c>
      <c r="H25" s="21">
        <v>1.19</v>
      </c>
      <c r="J25" s="12">
        <v>50</v>
      </c>
      <c r="K25" s="12">
        <f>X18</f>
        <v>2761</v>
      </c>
      <c r="L25" s="18"/>
      <c r="M25" s="12"/>
      <c r="N25" s="140">
        <f t="shared" si="0"/>
        <v>0.10827450980392157</v>
      </c>
    </row>
    <row r="26" spans="1:30" ht="15.75" customHeight="1" thickBot="1" x14ac:dyDescent="0.25">
      <c r="A26" s="21">
        <v>21</v>
      </c>
      <c r="B26" s="22">
        <v>1.3347450980392157E-2</v>
      </c>
      <c r="C26" s="22">
        <v>8.7784313725490191E-3</v>
      </c>
      <c r="D26" s="22">
        <v>2.2100000000000002E-2</v>
      </c>
      <c r="F26" s="21" t="s">
        <v>497</v>
      </c>
      <c r="G26" s="23">
        <v>16862</v>
      </c>
      <c r="H26" s="21">
        <v>0.65</v>
      </c>
      <c r="J26" s="12">
        <v>100</v>
      </c>
      <c r="K26" s="12">
        <f>X20</f>
        <v>2718</v>
      </c>
      <c r="L26" s="18"/>
      <c r="M26" s="12"/>
      <c r="N26" s="140">
        <f t="shared" si="0"/>
        <v>0.10658823529411765</v>
      </c>
    </row>
    <row r="27" spans="1:30" ht="15.75" customHeight="1" thickBot="1" x14ac:dyDescent="0.25">
      <c r="A27" s="21">
        <v>22</v>
      </c>
      <c r="B27" s="22">
        <v>9.3011764705882363E-3</v>
      </c>
      <c r="C27" s="22">
        <v>6.3109803921568616E-3</v>
      </c>
      <c r="D27" s="22">
        <v>1.5599999999999999E-2</v>
      </c>
      <c r="J27" s="12">
        <v>150</v>
      </c>
      <c r="K27" s="12">
        <f>X22</f>
        <v>2686</v>
      </c>
      <c r="L27" s="18"/>
      <c r="M27" s="12"/>
      <c r="N27" s="140">
        <f t="shared" si="0"/>
        <v>0.10533333333333333</v>
      </c>
    </row>
    <row r="28" spans="1:30" ht="15.75" customHeight="1" thickBot="1" x14ac:dyDescent="0.25">
      <c r="A28" s="21">
        <v>23</v>
      </c>
      <c r="B28" s="22">
        <v>6.9890196078431369E-3</v>
      </c>
      <c r="C28" s="22">
        <v>4.3180392156862745E-3</v>
      </c>
      <c r="D28" s="22">
        <v>1.1299999999999999E-2</v>
      </c>
      <c r="J28" s="12">
        <v>200</v>
      </c>
      <c r="K28" s="12">
        <f>X24</f>
        <v>2652</v>
      </c>
      <c r="L28" s="18"/>
      <c r="M28" s="12"/>
      <c r="N28" s="140">
        <f t="shared" si="0"/>
        <v>0.104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Sheet34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539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46200</v>
      </c>
      <c r="H2" s="7" t="s">
        <v>462</v>
      </c>
      <c r="W2" s="21">
        <v>1</v>
      </c>
      <c r="X2" s="21">
        <v>4528</v>
      </c>
      <c r="Y2" s="24">
        <v>44600</v>
      </c>
      <c r="Z2" s="21" t="s">
        <v>515</v>
      </c>
      <c r="AA2" s="21" t="s">
        <v>493</v>
      </c>
      <c r="AB2" s="21">
        <v>9.8000000000000007</v>
      </c>
      <c r="AC2" s="21" t="s">
        <v>498</v>
      </c>
      <c r="AD2" s="21">
        <v>54</v>
      </c>
    </row>
    <row r="3" spans="1:30" ht="15.75" customHeight="1" thickBot="1" x14ac:dyDescent="0.25">
      <c r="W3" s="21">
        <v>2</v>
      </c>
      <c r="X3" s="21">
        <v>4413</v>
      </c>
      <c r="Y3" s="24">
        <v>44579</v>
      </c>
      <c r="Z3" s="21" t="s">
        <v>514</v>
      </c>
      <c r="AA3" s="21" t="s">
        <v>493</v>
      </c>
      <c r="AB3" s="21">
        <v>9.6</v>
      </c>
      <c r="AC3" s="21" t="s">
        <v>498</v>
      </c>
      <c r="AD3" s="21">
        <v>57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4379</v>
      </c>
      <c r="Y4" s="24">
        <v>44572</v>
      </c>
      <c r="Z4" s="21" t="s">
        <v>514</v>
      </c>
      <c r="AA4" s="21" t="s">
        <v>493</v>
      </c>
      <c r="AB4" s="21">
        <v>9.5</v>
      </c>
      <c r="AC4" s="21" t="s">
        <v>498</v>
      </c>
      <c r="AD4" s="21">
        <v>56</v>
      </c>
    </row>
    <row r="5" spans="1:30" ht="15.75" customHeight="1" thickBot="1" x14ac:dyDescent="0.25">
      <c r="A5" s="21">
        <v>0</v>
      </c>
      <c r="B5" s="22">
        <v>2.3733766233766237E-3</v>
      </c>
      <c r="C5" s="22">
        <v>2.3298701298701298E-3</v>
      </c>
      <c r="D5" s="41">
        <v>4.7000000000000002E-3</v>
      </c>
      <c r="F5" s="21" t="s">
        <v>471</v>
      </c>
      <c r="G5" s="23">
        <v>49274</v>
      </c>
      <c r="H5" s="21">
        <v>1.06</v>
      </c>
      <c r="J5" s="164" t="s">
        <v>472</v>
      </c>
      <c r="K5" s="165"/>
      <c r="L5" s="165"/>
      <c r="M5" s="165"/>
      <c r="N5" s="166"/>
      <c r="W5" s="21">
        <v>4</v>
      </c>
      <c r="X5" s="21">
        <v>4354</v>
      </c>
      <c r="Y5" s="24">
        <v>44593</v>
      </c>
      <c r="Z5" s="21" t="s">
        <v>515</v>
      </c>
      <c r="AA5" s="21" t="s">
        <v>493</v>
      </c>
      <c r="AB5" s="21">
        <v>9.4</v>
      </c>
      <c r="AC5" s="21" t="s">
        <v>498</v>
      </c>
      <c r="AD5" s="21">
        <v>56</v>
      </c>
    </row>
    <row r="6" spans="1:30" ht="15.75" customHeight="1" thickBot="1" x14ac:dyDescent="0.25">
      <c r="A6" s="21">
        <v>1</v>
      </c>
      <c r="B6" s="22">
        <v>1.7110389610389609E-3</v>
      </c>
      <c r="C6" s="22">
        <v>1.6129870129870129E-3</v>
      </c>
      <c r="D6" s="22">
        <v>3.3E-3</v>
      </c>
      <c r="F6" s="21" t="s">
        <v>473</v>
      </c>
      <c r="G6" s="23">
        <v>53149</v>
      </c>
      <c r="H6" s="21">
        <v>1.1399999999999999</v>
      </c>
      <c r="J6" s="113" t="s">
        <v>474</v>
      </c>
      <c r="K6" s="114">
        <f>LARGE((K8,K9),1)</f>
        <v>0.53368949844510005</v>
      </c>
      <c r="L6" s="45"/>
      <c r="M6" s="45"/>
      <c r="N6" s="114" t="s">
        <v>499</v>
      </c>
      <c r="W6" s="21">
        <v>5</v>
      </c>
      <c r="X6" s="21">
        <v>4350</v>
      </c>
      <c r="Y6" s="24">
        <v>44589</v>
      </c>
      <c r="Z6" s="21" t="s">
        <v>514</v>
      </c>
      <c r="AA6" s="21" t="s">
        <v>496</v>
      </c>
      <c r="AB6" s="21">
        <v>9.4</v>
      </c>
      <c r="AC6" s="21" t="s">
        <v>498</v>
      </c>
      <c r="AD6" s="21">
        <v>54</v>
      </c>
    </row>
    <row r="7" spans="1:30" ht="15.75" customHeight="1" thickBot="1" x14ac:dyDescent="0.25">
      <c r="A7" s="21">
        <v>2</v>
      </c>
      <c r="B7" s="22">
        <v>1.4902597402597405E-3</v>
      </c>
      <c r="C7" s="22">
        <v>1.1649350649350649E-3</v>
      </c>
      <c r="D7" s="22">
        <v>2.7000000000000001E-3</v>
      </c>
      <c r="F7" s="21" t="s">
        <v>475</v>
      </c>
      <c r="G7" s="23">
        <v>52656</v>
      </c>
      <c r="H7" s="21">
        <v>1.1299999999999999</v>
      </c>
      <c r="J7" s="12" t="s">
        <v>476</v>
      </c>
      <c r="K7" s="114">
        <f>LARGE((K10,K11),1)</f>
        <v>0.57671687964704443</v>
      </c>
      <c r="L7" s="45"/>
      <c r="M7" s="45"/>
      <c r="N7" s="114" t="s">
        <v>498</v>
      </c>
      <c r="W7" s="21">
        <v>6</v>
      </c>
      <c r="X7" s="21">
        <v>4349</v>
      </c>
      <c r="Y7" s="24">
        <v>44609</v>
      </c>
      <c r="Z7" s="21" t="s">
        <v>514</v>
      </c>
      <c r="AA7" s="21" t="s">
        <v>495</v>
      </c>
      <c r="AB7" s="21">
        <v>9.4</v>
      </c>
      <c r="AC7" s="21" t="s">
        <v>498</v>
      </c>
      <c r="AD7" s="21">
        <v>58</v>
      </c>
    </row>
    <row r="8" spans="1:30" ht="15.75" customHeight="1" thickBot="1" x14ac:dyDescent="0.3">
      <c r="A8" s="21">
        <v>3</v>
      </c>
      <c r="B8" s="22">
        <v>2.0422077922077923E-3</v>
      </c>
      <c r="C8" s="22">
        <v>1.3441558441558443E-3</v>
      </c>
      <c r="D8" s="22">
        <v>3.3999999999999998E-3</v>
      </c>
      <c r="F8" s="21" t="s">
        <v>477</v>
      </c>
      <c r="G8" s="23">
        <v>49244</v>
      </c>
      <c r="H8" s="21">
        <v>1.06</v>
      </c>
      <c r="K8" s="129">
        <f>LARGE(B11:C11,1)/(B11+C11)</f>
        <v>0.53368949844510005</v>
      </c>
      <c r="W8" s="21">
        <v>7</v>
      </c>
      <c r="X8" s="21">
        <v>4337</v>
      </c>
      <c r="Y8" s="24">
        <v>44599</v>
      </c>
      <c r="Z8" s="21" t="s">
        <v>514</v>
      </c>
      <c r="AA8" s="21" t="s">
        <v>492</v>
      </c>
      <c r="AB8" s="21">
        <v>9.4</v>
      </c>
      <c r="AC8" s="21" t="s">
        <v>498</v>
      </c>
      <c r="AD8" s="21">
        <v>54</v>
      </c>
    </row>
    <row r="9" spans="1:30" ht="15.75" customHeight="1" thickBot="1" x14ac:dyDescent="0.3">
      <c r="A9" s="21">
        <v>4</v>
      </c>
      <c r="B9" s="22">
        <v>3.9740259740259735E-3</v>
      </c>
      <c r="C9" s="22">
        <v>2.8675324675324679E-3</v>
      </c>
      <c r="D9" s="22">
        <v>6.7999999999999996E-3</v>
      </c>
      <c r="F9" s="21" t="s">
        <v>478</v>
      </c>
      <c r="G9" s="23">
        <v>44427</v>
      </c>
      <c r="H9" s="21">
        <v>0.95</v>
      </c>
      <c r="K9" s="129">
        <f>LARGE(B12:C12,1)/(B12+C12)</f>
        <v>0.53012605782792666</v>
      </c>
      <c r="W9" s="21">
        <v>8</v>
      </c>
      <c r="X9" s="21">
        <v>4320</v>
      </c>
      <c r="Y9" s="24">
        <v>44585</v>
      </c>
      <c r="Z9" s="21" t="s">
        <v>514</v>
      </c>
      <c r="AA9" s="21" t="s">
        <v>492</v>
      </c>
      <c r="AB9" s="21">
        <v>9.4</v>
      </c>
      <c r="AC9" s="21" t="s">
        <v>498</v>
      </c>
      <c r="AD9" s="21">
        <v>56</v>
      </c>
    </row>
    <row r="10" spans="1:30" ht="15.75" customHeight="1" thickBot="1" x14ac:dyDescent="0.3">
      <c r="A10" s="21">
        <v>5</v>
      </c>
      <c r="B10" s="22">
        <v>8.5551948051948053E-3</v>
      </c>
      <c r="C10" s="22">
        <v>8.3785714285714297E-3</v>
      </c>
      <c r="D10" s="22">
        <v>1.7000000000000001E-2</v>
      </c>
      <c r="F10" s="21" t="s">
        <v>479</v>
      </c>
      <c r="G10" s="23">
        <v>40954</v>
      </c>
      <c r="H10" s="21">
        <v>0.88</v>
      </c>
      <c r="K10" s="129">
        <f>LARGE(B20:C20,1)/(B20+C20)</f>
        <v>0.57180851063829774</v>
      </c>
      <c r="W10" s="21">
        <v>9</v>
      </c>
      <c r="X10" s="21">
        <v>4318</v>
      </c>
      <c r="Y10" s="24">
        <v>44593</v>
      </c>
      <c r="Z10" s="21" t="s">
        <v>514</v>
      </c>
      <c r="AA10" s="21" t="s">
        <v>493</v>
      </c>
      <c r="AB10" s="21">
        <v>9.3000000000000007</v>
      </c>
      <c r="AC10" s="21" t="s">
        <v>498</v>
      </c>
      <c r="AD10" s="21">
        <v>56</v>
      </c>
    </row>
    <row r="11" spans="1:30" ht="15.75" customHeight="1" thickBot="1" x14ac:dyDescent="0.3">
      <c r="A11" s="21">
        <v>6</v>
      </c>
      <c r="B11" s="22">
        <v>1.898701298701299E-2</v>
      </c>
      <c r="C11" s="22">
        <v>2.1730519480519482E-2</v>
      </c>
      <c r="D11" s="22">
        <v>4.07E-2</v>
      </c>
      <c r="F11" s="21" t="s">
        <v>480</v>
      </c>
      <c r="G11" s="23">
        <v>42527</v>
      </c>
      <c r="H11" s="21"/>
      <c r="K11" s="129">
        <f>LARGE(B21:C21,1)/(B21+C21)</f>
        <v>0.57671687964704443</v>
      </c>
      <c r="W11" s="21">
        <v>10</v>
      </c>
      <c r="X11" s="21">
        <v>4314</v>
      </c>
      <c r="Y11" s="24">
        <v>44622</v>
      </c>
      <c r="Z11" s="21" t="s">
        <v>515</v>
      </c>
      <c r="AA11" s="21" t="s">
        <v>494</v>
      </c>
      <c r="AB11" s="21">
        <v>9.3000000000000007</v>
      </c>
      <c r="AC11" s="21" t="s">
        <v>498</v>
      </c>
      <c r="AD11" s="21">
        <v>56</v>
      </c>
    </row>
    <row r="12" spans="1:30" ht="15.75" customHeight="1" thickBot="1" x14ac:dyDescent="0.25">
      <c r="A12" s="21">
        <v>7</v>
      </c>
      <c r="B12" s="22">
        <v>3.1240259740259738E-2</v>
      </c>
      <c r="C12" s="22">
        <v>2.7689610389610389E-2</v>
      </c>
      <c r="D12" s="22">
        <v>5.8900000000000001E-2</v>
      </c>
      <c r="F12" s="21" t="s">
        <v>481</v>
      </c>
      <c r="G12" s="23">
        <v>39314</v>
      </c>
      <c r="H12" s="21"/>
      <c r="W12" s="21">
        <v>20</v>
      </c>
      <c r="X12" s="21">
        <v>4259</v>
      </c>
      <c r="Y12" s="24">
        <v>44582</v>
      </c>
      <c r="Z12" s="21" t="s">
        <v>514</v>
      </c>
      <c r="AA12" s="21" t="s">
        <v>496</v>
      </c>
      <c r="AB12" s="21">
        <v>9.1999999999999993</v>
      </c>
      <c r="AC12" s="21" t="s">
        <v>498</v>
      </c>
      <c r="AD12" s="21">
        <v>56</v>
      </c>
    </row>
    <row r="13" spans="1:30" ht="15.75" customHeight="1" thickBot="1" x14ac:dyDescent="0.25">
      <c r="A13" s="21">
        <v>8</v>
      </c>
      <c r="B13" s="22">
        <v>3.2233766233766233E-2</v>
      </c>
      <c r="C13" s="22">
        <v>2.889935064935065E-2</v>
      </c>
      <c r="D13" s="22">
        <v>6.1100000000000002E-2</v>
      </c>
      <c r="F13" s="21" t="s">
        <v>482</v>
      </c>
      <c r="G13" s="23">
        <v>40257</v>
      </c>
      <c r="H13" s="21"/>
      <c r="W13" s="21">
        <v>25</v>
      </c>
      <c r="X13" s="21">
        <v>4242</v>
      </c>
      <c r="Y13" s="24">
        <v>44587</v>
      </c>
      <c r="Z13" s="21" t="s">
        <v>514</v>
      </c>
      <c r="AA13" s="21" t="s">
        <v>494</v>
      </c>
      <c r="AB13" s="21">
        <v>9.1999999999999993</v>
      </c>
      <c r="AC13" s="21" t="s">
        <v>498</v>
      </c>
      <c r="AD13" s="21">
        <v>56</v>
      </c>
    </row>
    <row r="14" spans="1:30" ht="15.75" customHeight="1" thickBot="1" x14ac:dyDescent="0.25">
      <c r="A14" s="21">
        <v>9</v>
      </c>
      <c r="B14" s="22">
        <v>3.6594155844155839E-2</v>
      </c>
      <c r="C14" s="22">
        <v>2.8809740259740261E-2</v>
      </c>
      <c r="D14" s="22">
        <v>6.54E-2</v>
      </c>
      <c r="F14" s="21" t="s">
        <v>483</v>
      </c>
      <c r="G14" s="23">
        <v>44225</v>
      </c>
      <c r="H14" s="21">
        <v>0.95</v>
      </c>
      <c r="W14" s="21">
        <v>30</v>
      </c>
      <c r="X14" s="21">
        <v>4233</v>
      </c>
      <c r="Y14" s="24">
        <v>44623</v>
      </c>
      <c r="Z14" s="21" t="s">
        <v>514</v>
      </c>
      <c r="AA14" s="21" t="s">
        <v>495</v>
      </c>
      <c r="AB14" s="21">
        <v>9.1999999999999993</v>
      </c>
      <c r="AC14" s="21" t="s">
        <v>498</v>
      </c>
      <c r="AD14" s="21">
        <v>57</v>
      </c>
    </row>
    <row r="15" spans="1:30" ht="15.75" customHeight="1" thickBot="1" x14ac:dyDescent="0.25">
      <c r="A15" s="21">
        <v>10</v>
      </c>
      <c r="B15" s="22">
        <v>3.9298701298701298E-2</v>
      </c>
      <c r="C15" s="22">
        <v>2.975064935064935E-2</v>
      </c>
      <c r="D15" s="22">
        <v>6.9099999999999995E-2</v>
      </c>
      <c r="F15" s="21" t="s">
        <v>484</v>
      </c>
      <c r="G15" s="23">
        <v>42334</v>
      </c>
      <c r="H15" s="21">
        <v>0.91</v>
      </c>
      <c r="W15" s="21">
        <v>35</v>
      </c>
      <c r="X15" s="21">
        <v>4213</v>
      </c>
      <c r="Y15" s="24">
        <v>44593</v>
      </c>
      <c r="Z15" s="21" t="s">
        <v>516</v>
      </c>
      <c r="AA15" s="21" t="s">
        <v>493</v>
      </c>
      <c r="AB15" s="21">
        <v>9.1</v>
      </c>
      <c r="AC15" s="21" t="s">
        <v>498</v>
      </c>
      <c r="AD15" s="21">
        <v>54</v>
      </c>
    </row>
    <row r="16" spans="1:30" ht="15.75" customHeight="1" thickBot="1" x14ac:dyDescent="0.25">
      <c r="A16" s="21">
        <v>11</v>
      </c>
      <c r="B16" s="22">
        <v>4.0347402597402597E-2</v>
      </c>
      <c r="C16" s="22">
        <v>3.1184415584415578E-2</v>
      </c>
      <c r="D16" s="22">
        <v>7.1499999999999994E-2</v>
      </c>
      <c r="F16" s="21" t="s">
        <v>485</v>
      </c>
      <c r="G16" s="23">
        <v>41283</v>
      </c>
      <c r="H16" s="21">
        <v>0.89</v>
      </c>
      <c r="W16" s="21">
        <v>40</v>
      </c>
      <c r="X16" s="21">
        <v>4199</v>
      </c>
      <c r="Y16" s="24">
        <v>44623</v>
      </c>
      <c r="Z16" s="21" t="s">
        <v>517</v>
      </c>
      <c r="AA16" s="21" t="s">
        <v>495</v>
      </c>
      <c r="AB16" s="21">
        <v>9.1</v>
      </c>
      <c r="AC16" s="21" t="s">
        <v>498</v>
      </c>
      <c r="AD16" s="21">
        <v>56</v>
      </c>
    </row>
    <row r="17" spans="1:30" ht="15.75" customHeight="1" thickBot="1" x14ac:dyDescent="0.25">
      <c r="A17" s="21">
        <v>12</v>
      </c>
      <c r="B17" s="22">
        <v>3.9629870129870133E-2</v>
      </c>
      <c r="C17" s="22">
        <v>3.2214935064935071E-2</v>
      </c>
      <c r="D17" s="22">
        <v>7.1900000000000006E-2</v>
      </c>
      <c r="W17" s="21">
        <v>45</v>
      </c>
      <c r="X17" s="21">
        <v>4179</v>
      </c>
      <c r="Y17" s="24">
        <v>44595</v>
      </c>
      <c r="Z17" s="21" t="s">
        <v>515</v>
      </c>
      <c r="AA17" s="21" t="s">
        <v>495</v>
      </c>
      <c r="AB17" s="21">
        <v>9</v>
      </c>
      <c r="AC17" s="21" t="s">
        <v>498</v>
      </c>
      <c r="AD17" s="21">
        <v>56</v>
      </c>
    </row>
    <row r="18" spans="1:30" ht="15.75" customHeight="1" thickBot="1" x14ac:dyDescent="0.25">
      <c r="A18" s="21">
        <v>13</v>
      </c>
      <c r="B18" s="22">
        <v>3.9740259740259735E-2</v>
      </c>
      <c r="C18" s="22">
        <v>3.2528571428571428E-2</v>
      </c>
      <c r="D18" s="22">
        <v>7.2300000000000003E-2</v>
      </c>
      <c r="W18" s="21">
        <v>50</v>
      </c>
      <c r="X18" s="21">
        <v>4173</v>
      </c>
      <c r="Y18" s="24">
        <v>44635</v>
      </c>
      <c r="Z18" s="21" t="s">
        <v>518</v>
      </c>
      <c r="AA18" s="21" t="s">
        <v>493</v>
      </c>
      <c r="AB18" s="21">
        <v>9</v>
      </c>
      <c r="AC18" s="21" t="s">
        <v>498</v>
      </c>
      <c r="AD18" s="21">
        <v>55</v>
      </c>
    </row>
    <row r="19" spans="1:30" ht="15.75" customHeight="1" thickBot="1" x14ac:dyDescent="0.25">
      <c r="A19" s="21">
        <v>14</v>
      </c>
      <c r="B19" s="22">
        <v>4.1120129870129869E-2</v>
      </c>
      <c r="C19" s="22">
        <v>3.2573376623376622E-2</v>
      </c>
      <c r="D19" s="22">
        <v>7.3700000000000002E-2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4130</v>
      </c>
      <c r="Y19" s="24">
        <v>44649</v>
      </c>
      <c r="Z19" s="21" t="s">
        <v>515</v>
      </c>
      <c r="AA19" s="21" t="s">
        <v>493</v>
      </c>
      <c r="AB19" s="21">
        <v>8.9</v>
      </c>
      <c r="AC19" s="21" t="s">
        <v>498</v>
      </c>
      <c r="AD19" s="21">
        <v>58</v>
      </c>
    </row>
    <row r="20" spans="1:30" ht="15.75" customHeight="1" thickBot="1" x14ac:dyDescent="0.25">
      <c r="A20" s="21">
        <v>15</v>
      </c>
      <c r="B20" s="22">
        <v>4.2720779220779215E-2</v>
      </c>
      <c r="C20" s="22">
        <v>3.1990909090909091E-2</v>
      </c>
      <c r="D20" s="22">
        <v>7.4700000000000003E-2</v>
      </c>
      <c r="F20" s="21" t="s">
        <v>488</v>
      </c>
      <c r="G20" s="23">
        <v>34695</v>
      </c>
      <c r="H20" s="21">
        <v>0.74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4085</v>
      </c>
      <c r="Y20" s="24">
        <v>44616</v>
      </c>
      <c r="Z20" s="21" t="s">
        <v>515</v>
      </c>
      <c r="AA20" s="21" t="s">
        <v>495</v>
      </c>
      <c r="AB20" s="21">
        <v>8.8000000000000007</v>
      </c>
      <c r="AC20" s="21" t="s">
        <v>498</v>
      </c>
      <c r="AD20" s="21">
        <v>58</v>
      </c>
    </row>
    <row r="21" spans="1:30" ht="15.75" customHeight="1" thickBot="1" x14ac:dyDescent="0.25">
      <c r="A21" s="21">
        <v>16</v>
      </c>
      <c r="B21" s="22">
        <v>4.2610389610389612E-2</v>
      </c>
      <c r="C21" s="22">
        <v>3.1274025974025975E-2</v>
      </c>
      <c r="D21" s="22">
        <v>7.3899999999999993E-2</v>
      </c>
      <c r="F21" s="21" t="s">
        <v>492</v>
      </c>
      <c r="G21" s="23">
        <v>48651</v>
      </c>
      <c r="H21" s="21">
        <v>1.04</v>
      </c>
      <c r="J21" s="12">
        <v>5</v>
      </c>
      <c r="K21" s="12">
        <f>X6</f>
        <v>4350</v>
      </c>
      <c r="L21" s="18"/>
      <c r="M21" s="12"/>
      <c r="N21" s="140">
        <f>K21/$F$2</f>
        <v>9.4155844155844159E-2</v>
      </c>
      <c r="W21" s="21">
        <v>125</v>
      </c>
      <c r="X21" s="21">
        <v>4058</v>
      </c>
      <c r="Y21" s="24">
        <v>44641</v>
      </c>
      <c r="Z21" s="21" t="s">
        <v>515</v>
      </c>
      <c r="AA21" s="21" t="s">
        <v>492</v>
      </c>
      <c r="AB21" s="21">
        <v>8.8000000000000007</v>
      </c>
      <c r="AC21" s="21" t="s">
        <v>498</v>
      </c>
      <c r="AD21" s="21">
        <v>58</v>
      </c>
    </row>
    <row r="22" spans="1:30" ht="15.75" customHeight="1" thickBot="1" x14ac:dyDescent="0.25">
      <c r="A22" s="21">
        <v>17</v>
      </c>
      <c r="B22" s="22">
        <v>3.7422077922077926E-2</v>
      </c>
      <c r="C22" s="22">
        <v>2.9795454545454549E-2</v>
      </c>
      <c r="D22" s="22">
        <v>6.7199999999999996E-2</v>
      </c>
      <c r="F22" s="21" t="s">
        <v>493</v>
      </c>
      <c r="G22" s="23">
        <v>50171</v>
      </c>
      <c r="H22" s="21">
        <v>1.08</v>
      </c>
      <c r="J22" s="12">
        <v>10</v>
      </c>
      <c r="K22" s="12">
        <f>X11</f>
        <v>4314</v>
      </c>
      <c r="L22" s="18"/>
      <c r="M22" s="12"/>
      <c r="N22" s="140">
        <f t="shared" ref="N22:N28" si="0">K22/$F$2</f>
        <v>9.3376623376623377E-2</v>
      </c>
      <c r="W22" s="21">
        <v>150</v>
      </c>
      <c r="X22" s="21">
        <v>4031</v>
      </c>
      <c r="Y22" s="24">
        <v>44572</v>
      </c>
      <c r="Z22" s="21" t="s">
        <v>517</v>
      </c>
      <c r="AA22" s="21" t="s">
        <v>493</v>
      </c>
      <c r="AB22" s="21">
        <v>8.6999999999999993</v>
      </c>
      <c r="AC22" s="21" t="s">
        <v>498</v>
      </c>
      <c r="AD22" s="21">
        <v>54</v>
      </c>
    </row>
    <row r="23" spans="1:30" ht="15.75" customHeight="1" thickBot="1" x14ac:dyDescent="0.25">
      <c r="A23" s="21">
        <v>18</v>
      </c>
      <c r="B23" s="22">
        <v>2.8314935064935064E-2</v>
      </c>
      <c r="C23" s="22">
        <v>2.4150000000000001E-2</v>
      </c>
      <c r="D23" s="22">
        <v>5.2499999999999998E-2</v>
      </c>
      <c r="F23" s="21" t="s">
        <v>494</v>
      </c>
      <c r="G23" s="23">
        <v>51162</v>
      </c>
      <c r="H23" s="21">
        <v>1.1000000000000001</v>
      </c>
      <c r="J23" s="12">
        <v>20</v>
      </c>
      <c r="K23" s="12">
        <f>X12</f>
        <v>4259</v>
      </c>
      <c r="L23" s="18"/>
      <c r="M23" s="12"/>
      <c r="N23" s="140">
        <f t="shared" si="0"/>
        <v>9.2186147186147191E-2</v>
      </c>
      <c r="W23" s="21">
        <v>175</v>
      </c>
      <c r="X23" s="21">
        <v>4000</v>
      </c>
      <c r="Y23" s="24">
        <v>44672</v>
      </c>
      <c r="Z23" s="21" t="s">
        <v>514</v>
      </c>
      <c r="AA23" s="21" t="s">
        <v>495</v>
      </c>
      <c r="AB23" s="21">
        <v>8.6999999999999993</v>
      </c>
      <c r="AC23" s="21" t="s">
        <v>498</v>
      </c>
      <c r="AD23" s="21">
        <v>57</v>
      </c>
    </row>
    <row r="24" spans="1:30" ht="15.75" customHeight="1" thickBot="1" x14ac:dyDescent="0.25">
      <c r="A24" s="21">
        <v>19</v>
      </c>
      <c r="B24" s="22">
        <v>2.2188311688311688E-2</v>
      </c>
      <c r="C24" s="22">
        <v>1.6309090909090908E-2</v>
      </c>
      <c r="D24" s="22">
        <v>3.85E-2</v>
      </c>
      <c r="F24" s="21" t="s">
        <v>495</v>
      </c>
      <c r="G24" s="23">
        <v>49480</v>
      </c>
      <c r="H24" s="21">
        <v>1.06</v>
      </c>
      <c r="J24" s="12">
        <v>30</v>
      </c>
      <c r="K24" s="12">
        <f>X14</f>
        <v>4233</v>
      </c>
      <c r="L24" s="18"/>
      <c r="M24" s="12"/>
      <c r="N24" s="140">
        <f t="shared" si="0"/>
        <v>9.1623376623376621E-2</v>
      </c>
      <c r="W24" s="21">
        <v>200</v>
      </c>
      <c r="X24" s="21">
        <v>3971</v>
      </c>
      <c r="Y24" s="24">
        <v>44873</v>
      </c>
      <c r="Z24" s="21" t="s">
        <v>514</v>
      </c>
      <c r="AA24" s="21" t="s">
        <v>493</v>
      </c>
      <c r="AB24" s="21">
        <v>8.6</v>
      </c>
      <c r="AC24" s="21" t="s">
        <v>498</v>
      </c>
      <c r="AD24" s="21">
        <v>57</v>
      </c>
    </row>
    <row r="25" spans="1:30" ht="15.75" customHeight="1" thickBot="1" x14ac:dyDescent="0.25">
      <c r="A25" s="21">
        <v>20</v>
      </c>
      <c r="B25" s="22">
        <v>1.4957792207792206E-2</v>
      </c>
      <c r="C25" s="22">
        <v>1.2276623376623379E-2</v>
      </c>
      <c r="D25" s="22">
        <v>2.7300000000000001E-2</v>
      </c>
      <c r="F25" s="21" t="s">
        <v>496</v>
      </c>
      <c r="G25" s="23">
        <v>50225</v>
      </c>
      <c r="H25" s="21">
        <v>1.08</v>
      </c>
      <c r="J25" s="12">
        <v>50</v>
      </c>
      <c r="K25" s="12">
        <f>X18</f>
        <v>4173</v>
      </c>
      <c r="L25" s="18"/>
      <c r="M25" s="12"/>
      <c r="N25" s="140">
        <f t="shared" si="0"/>
        <v>9.0324675324675321E-2</v>
      </c>
    </row>
    <row r="26" spans="1:30" ht="15.75" customHeight="1" thickBot="1" x14ac:dyDescent="0.25">
      <c r="A26" s="21">
        <v>21</v>
      </c>
      <c r="B26" s="22">
        <v>1.1094155844155844E-2</v>
      </c>
      <c r="C26" s="22">
        <v>9.005844155844156E-3</v>
      </c>
      <c r="D26" s="22">
        <v>2.01E-2</v>
      </c>
      <c r="F26" s="21" t="s">
        <v>497</v>
      </c>
      <c r="G26" s="23">
        <v>41612</v>
      </c>
      <c r="H26" s="21">
        <v>0.89</v>
      </c>
      <c r="J26" s="12">
        <v>100</v>
      </c>
      <c r="K26" s="12">
        <f>X20</f>
        <v>4085</v>
      </c>
      <c r="L26" s="18"/>
      <c r="M26" s="12"/>
      <c r="N26" s="140">
        <f t="shared" si="0"/>
        <v>8.8419913419913426E-2</v>
      </c>
    </row>
    <row r="27" spans="1:30" ht="15.75" customHeight="1" thickBot="1" x14ac:dyDescent="0.25">
      <c r="A27" s="21">
        <v>22</v>
      </c>
      <c r="B27" s="22">
        <v>8.0032467532467535E-3</v>
      </c>
      <c r="C27" s="22">
        <v>6.4519480519480516E-3</v>
      </c>
      <c r="D27" s="22">
        <v>1.4500000000000001E-2</v>
      </c>
      <c r="J27" s="12">
        <v>150</v>
      </c>
      <c r="K27" s="12">
        <f>X22</f>
        <v>4031</v>
      </c>
      <c r="L27" s="18"/>
      <c r="M27" s="12"/>
      <c r="N27" s="140">
        <f t="shared" si="0"/>
        <v>8.7251082251082246E-2</v>
      </c>
    </row>
    <row r="28" spans="1:30" ht="15.75" customHeight="1" thickBot="1" x14ac:dyDescent="0.25">
      <c r="A28" s="21">
        <v>23</v>
      </c>
      <c r="B28" s="22">
        <v>5.188311688311689E-3</v>
      </c>
      <c r="C28" s="22">
        <v>3.7636363636363635E-3</v>
      </c>
      <c r="D28" s="22">
        <v>8.9999999999999993E-3</v>
      </c>
      <c r="J28" s="12">
        <v>200</v>
      </c>
      <c r="K28" s="12">
        <f>X24</f>
        <v>3971</v>
      </c>
      <c r="L28" s="18"/>
      <c r="M28" s="12"/>
      <c r="N28" s="140">
        <f t="shared" si="0"/>
        <v>8.5952380952380947E-2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Sheet35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5" hidden="1" customWidth="1"/>
  </cols>
  <sheetData>
    <row r="1" spans="1:30" ht="24" thickBot="1" x14ac:dyDescent="0.25">
      <c r="A1" s="151" t="s">
        <v>540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24700</v>
      </c>
      <c r="H2" s="7" t="s">
        <v>462</v>
      </c>
      <c r="W2" s="21">
        <v>1</v>
      </c>
      <c r="X2" s="21">
        <v>3284</v>
      </c>
      <c r="Y2" s="24">
        <v>44608</v>
      </c>
      <c r="Z2" s="21" t="s">
        <v>513</v>
      </c>
      <c r="AA2" s="21" t="s">
        <v>494</v>
      </c>
      <c r="AB2" s="21">
        <v>13.3</v>
      </c>
      <c r="AC2" s="21" t="s">
        <v>498</v>
      </c>
      <c r="AD2" s="21">
        <v>66</v>
      </c>
    </row>
    <row r="3" spans="1:30" ht="15.75" customHeight="1" thickBot="1" x14ac:dyDescent="0.25">
      <c r="W3" s="21">
        <v>2</v>
      </c>
      <c r="X3" s="21">
        <v>3035</v>
      </c>
      <c r="Y3" s="24">
        <v>44886</v>
      </c>
      <c r="Z3" s="21" t="s">
        <v>514</v>
      </c>
      <c r="AA3" s="21" t="s">
        <v>492</v>
      </c>
      <c r="AB3" s="21">
        <v>12.3</v>
      </c>
      <c r="AC3" s="21" t="s">
        <v>498</v>
      </c>
      <c r="AD3" s="21">
        <v>66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3025</v>
      </c>
      <c r="Y4" s="24">
        <v>44608</v>
      </c>
      <c r="Z4" s="21" t="s">
        <v>514</v>
      </c>
      <c r="AA4" s="21" t="s">
        <v>494</v>
      </c>
      <c r="AB4" s="21">
        <v>12.2</v>
      </c>
      <c r="AC4" s="21" t="s">
        <v>498</v>
      </c>
      <c r="AD4" s="21">
        <v>65</v>
      </c>
    </row>
    <row r="5" spans="1:30" ht="15.75" customHeight="1" thickBot="1" x14ac:dyDescent="0.25">
      <c r="A5" s="21">
        <v>0</v>
      </c>
      <c r="B5" s="22">
        <v>2.5392712550607287E-3</v>
      </c>
      <c r="C5" s="22">
        <v>1.6862348178137651E-3</v>
      </c>
      <c r="D5" s="41">
        <v>4.1999999999999997E-3</v>
      </c>
      <c r="F5" s="21" t="s">
        <v>471</v>
      </c>
      <c r="G5" s="23">
        <v>27126</v>
      </c>
      <c r="H5" s="21">
        <v>1.1000000000000001</v>
      </c>
      <c r="J5" s="164" t="s">
        <v>472</v>
      </c>
      <c r="K5" s="165"/>
      <c r="L5" s="165"/>
      <c r="M5" s="165"/>
      <c r="N5" s="166"/>
      <c r="W5" s="21">
        <v>4</v>
      </c>
      <c r="X5" s="21">
        <v>2963</v>
      </c>
      <c r="Y5" s="24">
        <v>44600</v>
      </c>
      <c r="Z5" s="21" t="s">
        <v>515</v>
      </c>
      <c r="AA5" s="21" t="s">
        <v>493</v>
      </c>
      <c r="AB5" s="21">
        <v>12</v>
      </c>
      <c r="AC5" s="21" t="s">
        <v>498</v>
      </c>
      <c r="AD5" s="21">
        <v>54</v>
      </c>
    </row>
    <row r="6" spans="1:30" ht="15.75" customHeight="1" thickBot="1" x14ac:dyDescent="0.25">
      <c r="A6" s="21">
        <v>1</v>
      </c>
      <c r="B6" s="22">
        <v>1.6582995951417005E-3</v>
      </c>
      <c r="C6" s="22">
        <v>1.1562753036437245E-3</v>
      </c>
      <c r="D6" s="22">
        <v>2.8E-3</v>
      </c>
      <c r="F6" s="21" t="s">
        <v>473</v>
      </c>
      <c r="G6" s="23">
        <v>29982</v>
      </c>
      <c r="H6" s="21">
        <v>1.22</v>
      </c>
      <c r="J6" s="113" t="s">
        <v>474</v>
      </c>
      <c r="K6" s="114">
        <f>LARGE((K8,K9),1)</f>
        <v>0.71242678856667918</v>
      </c>
      <c r="L6" s="45"/>
      <c r="M6" s="45"/>
      <c r="N6" s="114" t="s">
        <v>465</v>
      </c>
      <c r="W6" s="21">
        <v>5</v>
      </c>
      <c r="X6" s="21">
        <v>2952</v>
      </c>
      <c r="Y6" s="24">
        <v>44608</v>
      </c>
      <c r="Z6" s="21" t="s">
        <v>515</v>
      </c>
      <c r="AA6" s="21" t="s">
        <v>494</v>
      </c>
      <c r="AB6" s="21">
        <v>12</v>
      </c>
      <c r="AC6" s="21" t="s">
        <v>498</v>
      </c>
      <c r="AD6" s="21">
        <v>58</v>
      </c>
    </row>
    <row r="7" spans="1:30" ht="15.75" customHeight="1" thickBot="1" x14ac:dyDescent="0.25">
      <c r="A7" s="21">
        <v>2</v>
      </c>
      <c r="B7" s="22">
        <v>1.2437246963562752E-3</v>
      </c>
      <c r="C7" s="22">
        <v>9.1538461538461533E-4</v>
      </c>
      <c r="D7" s="22">
        <v>2.0999999999999999E-3</v>
      </c>
      <c r="F7" s="21" t="s">
        <v>475</v>
      </c>
      <c r="G7" s="23">
        <v>30031</v>
      </c>
      <c r="H7" s="21">
        <v>1.22</v>
      </c>
      <c r="J7" s="12" t="s">
        <v>476</v>
      </c>
      <c r="K7" s="114">
        <f>LARGE((K10,K11),1)</f>
        <v>0.61131998780611729</v>
      </c>
      <c r="L7" s="45"/>
      <c r="M7" s="45"/>
      <c r="N7" s="114" t="s">
        <v>464</v>
      </c>
      <c r="W7" s="21">
        <v>6</v>
      </c>
      <c r="X7" s="21">
        <v>2934</v>
      </c>
      <c r="Y7" s="24">
        <v>44607</v>
      </c>
      <c r="Z7" s="21" t="s">
        <v>515</v>
      </c>
      <c r="AA7" s="21" t="s">
        <v>493</v>
      </c>
      <c r="AB7" s="21">
        <v>11.9</v>
      </c>
      <c r="AC7" s="21" t="s">
        <v>498</v>
      </c>
      <c r="AD7" s="21">
        <v>56</v>
      </c>
    </row>
    <row r="8" spans="1:30" ht="15.75" customHeight="1" thickBot="1" x14ac:dyDescent="0.3">
      <c r="A8" s="21">
        <v>3</v>
      </c>
      <c r="B8" s="22">
        <v>8.2914979757085024E-4</v>
      </c>
      <c r="C8" s="22">
        <v>1.0117408906882589E-3</v>
      </c>
      <c r="D8" s="22">
        <v>1.8E-3</v>
      </c>
      <c r="F8" s="21" t="s">
        <v>477</v>
      </c>
      <c r="G8" s="23">
        <v>27409</v>
      </c>
      <c r="H8" s="21">
        <v>1.1100000000000001</v>
      </c>
      <c r="K8" s="16">
        <f>LARGE(B11:C11,1)/(B11+C11)</f>
        <v>0.71242678856667918</v>
      </c>
      <c r="W8" s="21">
        <v>7</v>
      </c>
      <c r="X8" s="21">
        <v>2922</v>
      </c>
      <c r="Y8" s="24">
        <v>44606</v>
      </c>
      <c r="Z8" s="21" t="s">
        <v>514</v>
      </c>
      <c r="AA8" s="21" t="s">
        <v>492</v>
      </c>
      <c r="AB8" s="21">
        <v>11.8</v>
      </c>
      <c r="AC8" s="21" t="s">
        <v>498</v>
      </c>
      <c r="AD8" s="21">
        <v>58</v>
      </c>
    </row>
    <row r="9" spans="1:30" ht="15.75" customHeight="1" thickBot="1" x14ac:dyDescent="0.3">
      <c r="A9" s="21">
        <v>4</v>
      </c>
      <c r="B9" s="22">
        <v>1.0882591093117409E-3</v>
      </c>
      <c r="C9" s="22">
        <v>2.07165991902834E-3</v>
      </c>
      <c r="D9" s="22">
        <v>3.0999999999999999E-3</v>
      </c>
      <c r="F9" s="21" t="s">
        <v>478</v>
      </c>
      <c r="G9" s="23">
        <v>24564</v>
      </c>
      <c r="H9" s="21">
        <v>1</v>
      </c>
      <c r="K9" s="16">
        <f>LARGE(B12:C12,1)/(B12+C12)</f>
        <v>0.5985873961881899</v>
      </c>
      <c r="W9" s="21">
        <v>8</v>
      </c>
      <c r="X9" s="21">
        <v>2911</v>
      </c>
      <c r="Y9" s="24">
        <v>44601</v>
      </c>
      <c r="Z9" s="21" t="s">
        <v>514</v>
      </c>
      <c r="AA9" s="21" t="s">
        <v>494</v>
      </c>
      <c r="AB9" s="21">
        <v>11.8</v>
      </c>
      <c r="AC9" s="21" t="s">
        <v>498</v>
      </c>
      <c r="AD9" s="21">
        <v>62</v>
      </c>
    </row>
    <row r="10" spans="1:30" ht="15.75" customHeight="1" thickBot="1" x14ac:dyDescent="0.3">
      <c r="A10" s="21">
        <v>5</v>
      </c>
      <c r="B10" s="22">
        <v>2.642914979757085E-3</v>
      </c>
      <c r="C10" s="22">
        <v>6.5522267206477736E-3</v>
      </c>
      <c r="D10" s="22">
        <v>9.1999999999999998E-3</v>
      </c>
      <c r="F10" s="21" t="s">
        <v>479</v>
      </c>
      <c r="G10" s="23">
        <v>22969</v>
      </c>
      <c r="H10" s="21">
        <v>0.93</v>
      </c>
      <c r="K10" s="16">
        <f>LARGE(B20:C20,1)/(B20+C20)</f>
        <v>0.56794018519353173</v>
      </c>
      <c r="W10" s="21">
        <v>9</v>
      </c>
      <c r="X10" s="21">
        <v>2903</v>
      </c>
      <c r="Y10" s="24">
        <v>44622</v>
      </c>
      <c r="Z10" s="21" t="s">
        <v>514</v>
      </c>
      <c r="AA10" s="21" t="s">
        <v>494</v>
      </c>
      <c r="AB10" s="21">
        <v>11.8</v>
      </c>
      <c r="AC10" s="21" t="s">
        <v>498</v>
      </c>
      <c r="AD10" s="21">
        <v>59</v>
      </c>
    </row>
    <row r="11" spans="1:30" ht="15.75" customHeight="1" thickBot="1" x14ac:dyDescent="0.3">
      <c r="A11" s="21">
        <v>6</v>
      </c>
      <c r="B11" s="22">
        <v>8.9651821862348179E-3</v>
      </c>
      <c r="C11" s="22">
        <v>2.2210121457489879E-2</v>
      </c>
      <c r="D11" s="22">
        <v>3.1199999999999999E-2</v>
      </c>
      <c r="F11" s="21" t="s">
        <v>480</v>
      </c>
      <c r="G11" s="23">
        <v>21946</v>
      </c>
      <c r="H11" s="21">
        <v>0.89</v>
      </c>
      <c r="K11" s="16">
        <f>LARGE(B21:C21,1)/(B21+C21)</f>
        <v>0.61131998780611729</v>
      </c>
      <c r="W11" s="21">
        <v>10</v>
      </c>
      <c r="X11" s="21">
        <v>2896</v>
      </c>
      <c r="Y11" s="24">
        <v>44602</v>
      </c>
      <c r="Z11" s="21" t="s">
        <v>514</v>
      </c>
      <c r="AA11" s="21" t="s">
        <v>495</v>
      </c>
      <c r="AB11" s="21">
        <v>11.7</v>
      </c>
      <c r="AC11" s="21" t="s">
        <v>498</v>
      </c>
      <c r="AD11" s="21">
        <v>61</v>
      </c>
    </row>
    <row r="12" spans="1:30" ht="15.75" customHeight="1" thickBot="1" x14ac:dyDescent="0.25">
      <c r="A12" s="21">
        <v>7</v>
      </c>
      <c r="B12" s="22">
        <v>2.3423481781376515E-2</v>
      </c>
      <c r="C12" s="22">
        <v>3.4929149797570842E-2</v>
      </c>
      <c r="D12" s="22">
        <v>5.8299999999999998E-2</v>
      </c>
      <c r="F12" s="21" t="s">
        <v>481</v>
      </c>
      <c r="G12" s="23">
        <v>22706</v>
      </c>
      <c r="H12" s="21">
        <v>0.92</v>
      </c>
      <c r="W12" s="21">
        <v>20</v>
      </c>
      <c r="X12" s="21">
        <v>2853</v>
      </c>
      <c r="Y12" s="24">
        <v>44595</v>
      </c>
      <c r="Z12" s="21" t="s">
        <v>514</v>
      </c>
      <c r="AA12" s="21" t="s">
        <v>495</v>
      </c>
      <c r="AB12" s="21">
        <v>11.6</v>
      </c>
      <c r="AC12" s="21" t="s">
        <v>498</v>
      </c>
      <c r="AD12" s="21">
        <v>61</v>
      </c>
    </row>
    <row r="13" spans="1:30" ht="15.75" customHeight="1" thickBot="1" x14ac:dyDescent="0.25">
      <c r="A13" s="21">
        <v>8</v>
      </c>
      <c r="B13" s="22">
        <v>2.4615384615384615E-2</v>
      </c>
      <c r="C13" s="22">
        <v>3.6856275303643729E-2</v>
      </c>
      <c r="D13" s="22">
        <v>6.1499999999999999E-2</v>
      </c>
      <c r="F13" s="21" t="s">
        <v>482</v>
      </c>
      <c r="G13" s="23">
        <v>20764</v>
      </c>
      <c r="H13" s="21">
        <v>0.84</v>
      </c>
      <c r="W13" s="21">
        <v>25</v>
      </c>
      <c r="X13" s="21">
        <v>2822</v>
      </c>
      <c r="Y13" s="24">
        <v>44621</v>
      </c>
      <c r="Z13" s="21" t="s">
        <v>515</v>
      </c>
      <c r="AA13" s="21" t="s">
        <v>493</v>
      </c>
      <c r="AB13" s="21">
        <v>11.4</v>
      </c>
      <c r="AC13" s="21" t="s">
        <v>498</v>
      </c>
      <c r="AD13" s="21">
        <v>57</v>
      </c>
    </row>
    <row r="14" spans="1:30" ht="15.75" customHeight="1" thickBot="1" x14ac:dyDescent="0.25">
      <c r="A14" s="21">
        <v>9</v>
      </c>
      <c r="B14" s="22">
        <v>2.8761133603238866E-2</v>
      </c>
      <c r="C14" s="22">
        <v>3.3242914979757086E-2</v>
      </c>
      <c r="D14" s="22">
        <v>6.2E-2</v>
      </c>
      <c r="F14" s="21" t="s">
        <v>483</v>
      </c>
      <c r="G14" s="23">
        <v>22959</v>
      </c>
      <c r="H14" s="21">
        <v>0.93</v>
      </c>
      <c r="W14" s="21">
        <v>30</v>
      </c>
      <c r="X14" s="21">
        <v>2799</v>
      </c>
      <c r="Y14" s="24">
        <v>44609</v>
      </c>
      <c r="Z14" s="21" t="s">
        <v>514</v>
      </c>
      <c r="AA14" s="21" t="s">
        <v>495</v>
      </c>
      <c r="AB14" s="21">
        <v>11.3</v>
      </c>
      <c r="AC14" s="21" t="s">
        <v>498</v>
      </c>
      <c r="AD14" s="21">
        <v>62</v>
      </c>
    </row>
    <row r="15" spans="1:30" ht="15.75" customHeight="1" thickBot="1" x14ac:dyDescent="0.25">
      <c r="A15" s="21">
        <v>10</v>
      </c>
      <c r="B15" s="22">
        <v>3.3010526315789476E-2</v>
      </c>
      <c r="C15" s="22">
        <v>3.2953846153846153E-2</v>
      </c>
      <c r="D15" s="22">
        <v>6.59E-2</v>
      </c>
      <c r="F15" s="21" t="s">
        <v>484</v>
      </c>
      <c r="G15" s="23">
        <v>23382</v>
      </c>
      <c r="H15" s="21">
        <v>0.95</v>
      </c>
      <c r="W15" s="21">
        <v>35</v>
      </c>
      <c r="X15" s="21">
        <v>2790</v>
      </c>
      <c r="Y15" s="24">
        <v>44603</v>
      </c>
      <c r="Z15" s="21" t="s">
        <v>514</v>
      </c>
      <c r="AA15" s="21" t="s">
        <v>496</v>
      </c>
      <c r="AB15" s="21">
        <v>11.3</v>
      </c>
      <c r="AC15" s="21" t="s">
        <v>498</v>
      </c>
      <c r="AD15" s="21">
        <v>61</v>
      </c>
    </row>
    <row r="16" spans="1:30" ht="15.75" customHeight="1" thickBot="1" x14ac:dyDescent="0.25">
      <c r="A16" s="21">
        <v>11</v>
      </c>
      <c r="B16" s="22">
        <v>3.5549797570850201E-2</v>
      </c>
      <c r="C16" s="22">
        <v>3.3435627530364373E-2</v>
      </c>
      <c r="D16" s="22">
        <v>6.8900000000000003E-2</v>
      </c>
      <c r="F16" s="21" t="s">
        <v>485</v>
      </c>
      <c r="G16" s="23">
        <v>22552</v>
      </c>
      <c r="H16" s="21">
        <v>0.91</v>
      </c>
      <c r="W16" s="21">
        <v>40</v>
      </c>
      <c r="X16" s="21">
        <v>2766</v>
      </c>
      <c r="Y16" s="24">
        <v>44601</v>
      </c>
      <c r="Z16" s="21" t="s">
        <v>515</v>
      </c>
      <c r="AA16" s="21" t="s">
        <v>494</v>
      </c>
      <c r="AB16" s="21">
        <v>11.2</v>
      </c>
      <c r="AC16" s="21" t="s">
        <v>498</v>
      </c>
      <c r="AD16" s="21">
        <v>54</v>
      </c>
    </row>
    <row r="17" spans="1:30" ht="15.75" customHeight="1" thickBot="1" x14ac:dyDescent="0.25">
      <c r="A17" s="21">
        <v>12</v>
      </c>
      <c r="B17" s="22">
        <v>3.7052631578947365E-2</v>
      </c>
      <c r="C17" s="22">
        <v>3.4447368421052629E-2</v>
      </c>
      <c r="D17" s="22">
        <v>7.1499999999999994E-2</v>
      </c>
      <c r="W17" s="21">
        <v>45</v>
      </c>
      <c r="X17" s="21">
        <v>2753</v>
      </c>
      <c r="Y17" s="24">
        <v>44599</v>
      </c>
      <c r="Z17" s="21" t="s">
        <v>514</v>
      </c>
      <c r="AA17" s="21" t="s">
        <v>492</v>
      </c>
      <c r="AB17" s="21">
        <v>11.1</v>
      </c>
      <c r="AC17" s="21" t="s">
        <v>498</v>
      </c>
      <c r="AD17" s="21">
        <v>61</v>
      </c>
    </row>
    <row r="18" spans="1:30" ht="15.75" customHeight="1" thickBot="1" x14ac:dyDescent="0.25">
      <c r="A18" s="21">
        <v>13</v>
      </c>
      <c r="B18" s="22">
        <v>3.7778137651821864E-2</v>
      </c>
      <c r="C18" s="22">
        <v>3.4929149797570842E-2</v>
      </c>
      <c r="D18" s="22">
        <v>7.2700000000000001E-2</v>
      </c>
      <c r="W18" s="21">
        <v>50</v>
      </c>
      <c r="X18" s="21">
        <v>2747</v>
      </c>
      <c r="Y18" s="24">
        <v>44656</v>
      </c>
      <c r="Z18" s="21" t="s">
        <v>513</v>
      </c>
      <c r="AA18" s="21" t="s">
        <v>493</v>
      </c>
      <c r="AB18" s="21">
        <v>11.1</v>
      </c>
      <c r="AC18" s="21" t="s">
        <v>498</v>
      </c>
      <c r="AD18" s="21">
        <v>62</v>
      </c>
    </row>
    <row r="19" spans="1:30" ht="15.75" customHeight="1" thickBot="1" x14ac:dyDescent="0.25">
      <c r="A19" s="21">
        <v>14</v>
      </c>
      <c r="B19" s="22">
        <v>4.1664777327935221E-2</v>
      </c>
      <c r="C19" s="22">
        <v>3.5989068825910936E-2</v>
      </c>
      <c r="D19" s="22">
        <v>7.7600000000000002E-2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2705</v>
      </c>
      <c r="Y19" s="24">
        <v>44589</v>
      </c>
      <c r="Z19" s="21" t="s">
        <v>515</v>
      </c>
      <c r="AA19" s="21" t="s">
        <v>496</v>
      </c>
      <c r="AB19" s="21">
        <v>11</v>
      </c>
      <c r="AC19" s="21" t="s">
        <v>498</v>
      </c>
      <c r="AD19" s="21">
        <v>55</v>
      </c>
    </row>
    <row r="20" spans="1:30" ht="15.75" customHeight="1" thickBot="1" x14ac:dyDescent="0.25">
      <c r="A20" s="21">
        <v>15</v>
      </c>
      <c r="B20" s="22">
        <v>4.5914170040485827E-2</v>
      </c>
      <c r="C20" s="22">
        <v>3.4929149797570842E-2</v>
      </c>
      <c r="D20" s="22">
        <v>8.09E-2</v>
      </c>
      <c r="F20" s="21" t="s">
        <v>488</v>
      </c>
      <c r="G20" s="23">
        <v>16522</v>
      </c>
      <c r="H20" s="21">
        <v>0.67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2667</v>
      </c>
      <c r="Y20" s="24">
        <v>44572</v>
      </c>
      <c r="Z20" s="21" t="s">
        <v>514</v>
      </c>
      <c r="AA20" s="21" t="s">
        <v>493</v>
      </c>
      <c r="AB20" s="21">
        <v>10.8</v>
      </c>
      <c r="AC20" s="21" t="s">
        <v>498</v>
      </c>
      <c r="AD20" s="21">
        <v>61</v>
      </c>
    </row>
    <row r="21" spans="1:30" ht="15.75" customHeight="1" thickBot="1" x14ac:dyDescent="0.25">
      <c r="A21" s="21">
        <v>16</v>
      </c>
      <c r="B21" s="22">
        <v>5.1148178137651816E-2</v>
      </c>
      <c r="C21" s="22">
        <v>3.2520242914979756E-2</v>
      </c>
      <c r="D21" s="22">
        <v>8.3599999999999994E-2</v>
      </c>
      <c r="F21" s="21" t="s">
        <v>492</v>
      </c>
      <c r="G21" s="23">
        <v>26219</v>
      </c>
      <c r="H21" s="21">
        <v>1.06</v>
      </c>
      <c r="J21" s="12">
        <v>5</v>
      </c>
      <c r="K21" s="12">
        <f>X6</f>
        <v>2952</v>
      </c>
      <c r="L21" s="18"/>
      <c r="M21" s="12"/>
      <c r="N21" s="140">
        <f>K21/$F$2</f>
        <v>0.11951417004048583</v>
      </c>
      <c r="W21" s="21">
        <v>125</v>
      </c>
      <c r="X21" s="21">
        <v>2636</v>
      </c>
      <c r="Y21" s="24">
        <v>44635</v>
      </c>
      <c r="Z21" s="21" t="s">
        <v>518</v>
      </c>
      <c r="AA21" s="21" t="s">
        <v>493</v>
      </c>
      <c r="AB21" s="21">
        <v>10.7</v>
      </c>
      <c r="AC21" s="21" t="s">
        <v>498</v>
      </c>
      <c r="AD21" s="21">
        <v>53</v>
      </c>
    </row>
    <row r="22" spans="1:30" ht="15.75" customHeight="1" thickBot="1" x14ac:dyDescent="0.25">
      <c r="A22" s="21">
        <v>17</v>
      </c>
      <c r="B22" s="22">
        <v>4.5655060728744944E-2</v>
      </c>
      <c r="C22" s="22">
        <v>3.020769230769231E-2</v>
      </c>
      <c r="D22" s="22">
        <v>7.5899999999999995E-2</v>
      </c>
      <c r="F22" s="21" t="s">
        <v>493</v>
      </c>
      <c r="G22" s="23">
        <v>27723</v>
      </c>
      <c r="H22" s="21">
        <v>1.1200000000000001</v>
      </c>
      <c r="J22" s="12">
        <v>10</v>
      </c>
      <c r="K22" s="12">
        <f>X11</f>
        <v>2896</v>
      </c>
      <c r="L22" s="18"/>
      <c r="M22" s="12"/>
      <c r="N22" s="140">
        <f t="shared" ref="N22:N28" si="0">K22/$F$2</f>
        <v>0.11724696356275303</v>
      </c>
      <c r="W22" s="21">
        <v>150</v>
      </c>
      <c r="X22" s="21">
        <v>2599</v>
      </c>
      <c r="Y22" s="24">
        <v>44610</v>
      </c>
      <c r="Z22" s="21" t="s">
        <v>515</v>
      </c>
      <c r="AA22" s="21" t="s">
        <v>496</v>
      </c>
      <c r="AB22" s="21">
        <v>10.5</v>
      </c>
      <c r="AC22" s="21" t="s">
        <v>498</v>
      </c>
      <c r="AD22" s="21">
        <v>57</v>
      </c>
    </row>
    <row r="23" spans="1:30" ht="15.75" customHeight="1" thickBot="1" x14ac:dyDescent="0.25">
      <c r="A23" s="21">
        <v>18</v>
      </c>
      <c r="B23" s="22">
        <v>3.0678542510121459E-2</v>
      </c>
      <c r="C23" s="22">
        <v>2.5004453441295548E-2</v>
      </c>
      <c r="D23" s="22">
        <v>5.57E-2</v>
      </c>
      <c r="F23" s="21" t="s">
        <v>494</v>
      </c>
      <c r="G23" s="23">
        <v>27797</v>
      </c>
      <c r="H23" s="21">
        <v>1.1299999999999999</v>
      </c>
      <c r="J23" s="12">
        <v>20</v>
      </c>
      <c r="K23" s="12">
        <f>X12</f>
        <v>2853</v>
      </c>
      <c r="L23" s="18"/>
      <c r="M23" s="12"/>
      <c r="N23" s="140">
        <f t="shared" si="0"/>
        <v>0.11550607287449392</v>
      </c>
      <c r="W23" s="21">
        <v>175</v>
      </c>
      <c r="X23" s="21">
        <v>2579</v>
      </c>
      <c r="Y23" s="24">
        <v>44651</v>
      </c>
      <c r="Z23" s="21" t="s">
        <v>515</v>
      </c>
      <c r="AA23" s="21" t="s">
        <v>495</v>
      </c>
      <c r="AB23" s="21">
        <v>10.4</v>
      </c>
      <c r="AC23" s="21" t="s">
        <v>498</v>
      </c>
      <c r="AD23" s="21">
        <v>53</v>
      </c>
    </row>
    <row r="24" spans="1:30" ht="15.75" customHeight="1" thickBot="1" x14ac:dyDescent="0.25">
      <c r="A24" s="21">
        <v>19</v>
      </c>
      <c r="B24" s="22">
        <v>2.2853441295546558E-2</v>
      </c>
      <c r="C24" s="22">
        <v>1.6717813765182186E-2</v>
      </c>
      <c r="D24" s="22">
        <v>3.9600000000000003E-2</v>
      </c>
      <c r="F24" s="21" t="s">
        <v>495</v>
      </c>
      <c r="G24" s="23">
        <v>27237</v>
      </c>
      <c r="H24" s="21">
        <v>1.1000000000000001</v>
      </c>
      <c r="J24" s="12">
        <v>30</v>
      </c>
      <c r="K24" s="12">
        <f>X14</f>
        <v>2799</v>
      </c>
      <c r="L24" s="18"/>
      <c r="M24" s="12"/>
      <c r="N24" s="140">
        <f t="shared" si="0"/>
        <v>0.11331983805668017</v>
      </c>
      <c r="W24" s="21">
        <v>200</v>
      </c>
      <c r="X24" s="21">
        <v>2563</v>
      </c>
      <c r="Y24" s="24">
        <v>44659</v>
      </c>
      <c r="Z24" s="21" t="s">
        <v>515</v>
      </c>
      <c r="AA24" s="21" t="s">
        <v>496</v>
      </c>
      <c r="AB24" s="21">
        <v>10.4</v>
      </c>
      <c r="AC24" s="21" t="s">
        <v>498</v>
      </c>
      <c r="AD24" s="21">
        <v>54</v>
      </c>
    </row>
    <row r="25" spans="1:30" ht="15.75" customHeight="1" thickBot="1" x14ac:dyDescent="0.25">
      <c r="A25" s="21">
        <v>20</v>
      </c>
      <c r="B25" s="22">
        <v>1.5339271255060729E-2</v>
      </c>
      <c r="C25" s="22">
        <v>1.2237246963562752E-2</v>
      </c>
      <c r="D25" s="22">
        <v>2.76E-2</v>
      </c>
      <c r="F25" s="21" t="s">
        <v>496</v>
      </c>
      <c r="G25" s="23">
        <v>27321</v>
      </c>
      <c r="H25" s="21">
        <v>1.1100000000000001</v>
      </c>
      <c r="J25" s="12">
        <v>50</v>
      </c>
      <c r="K25" s="12">
        <f>X18</f>
        <v>2747</v>
      </c>
      <c r="L25" s="18"/>
      <c r="M25" s="12"/>
      <c r="N25" s="140">
        <f t="shared" si="0"/>
        <v>0.11121457489878543</v>
      </c>
    </row>
    <row r="26" spans="1:30" ht="15.75" customHeight="1" thickBot="1" x14ac:dyDescent="0.25">
      <c r="A26" s="21">
        <v>21</v>
      </c>
      <c r="B26" s="22">
        <v>1.1089878542510119E-2</v>
      </c>
      <c r="C26" s="22">
        <v>8.7202429149797582E-3</v>
      </c>
      <c r="D26" s="22">
        <v>1.9800000000000002E-2</v>
      </c>
      <c r="F26" s="21" t="s">
        <v>497</v>
      </c>
      <c r="G26" s="23">
        <v>20027</v>
      </c>
      <c r="H26" s="21">
        <v>0.81</v>
      </c>
      <c r="J26" s="12">
        <v>100</v>
      </c>
      <c r="K26" s="12">
        <f>X20</f>
        <v>2667</v>
      </c>
      <c r="L26" s="18"/>
      <c r="M26" s="12"/>
      <c r="N26" s="140">
        <f t="shared" si="0"/>
        <v>0.10797570850202429</v>
      </c>
    </row>
    <row r="27" spans="1:30" ht="15.75" customHeight="1" thickBot="1" x14ac:dyDescent="0.25">
      <c r="A27" s="21">
        <v>22</v>
      </c>
      <c r="B27" s="22">
        <v>8.8097165991902846E-3</v>
      </c>
      <c r="C27" s="22">
        <v>6.0222672064777329E-3</v>
      </c>
      <c r="D27" s="22">
        <v>1.49E-2</v>
      </c>
      <c r="J27" s="12">
        <v>150</v>
      </c>
      <c r="K27" s="12">
        <f>X22</f>
        <v>2599</v>
      </c>
      <c r="L27" s="18"/>
      <c r="M27" s="12"/>
      <c r="N27" s="140">
        <f t="shared" si="0"/>
        <v>0.10522267206477733</v>
      </c>
    </row>
    <row r="28" spans="1:30" ht="15.75" customHeight="1" thickBot="1" x14ac:dyDescent="0.25">
      <c r="A28" s="21">
        <v>23</v>
      </c>
      <c r="B28" s="22">
        <v>6.0113360323886637E-3</v>
      </c>
      <c r="C28" s="22">
        <v>3.0834008097165989E-3</v>
      </c>
      <c r="D28" s="22">
        <v>9.1000000000000004E-3</v>
      </c>
      <c r="J28" s="12">
        <v>200</v>
      </c>
      <c r="K28" s="12">
        <f>X24</f>
        <v>2563</v>
      </c>
      <c r="L28" s="18"/>
      <c r="M28" s="12"/>
      <c r="N28" s="140">
        <f t="shared" si="0"/>
        <v>0.10376518218623482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Sheet36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125" hidden="1" customWidth="1"/>
  </cols>
  <sheetData>
    <row r="1" spans="1:30" ht="24" thickBot="1" x14ac:dyDescent="0.25">
      <c r="A1" s="151" t="s">
        <v>569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48600</v>
      </c>
      <c r="H2" s="7" t="s">
        <v>462</v>
      </c>
      <c r="W2" s="21">
        <v>1</v>
      </c>
      <c r="X2" s="21">
        <v>5275</v>
      </c>
      <c r="Y2" s="24">
        <v>44650</v>
      </c>
      <c r="Z2" s="21" t="s">
        <v>514</v>
      </c>
      <c r="AA2" s="21" t="s">
        <v>494</v>
      </c>
      <c r="AB2" s="21">
        <v>10.9</v>
      </c>
      <c r="AC2" s="21" t="s">
        <v>499</v>
      </c>
      <c r="AD2" s="21">
        <v>53</v>
      </c>
    </row>
    <row r="3" spans="1:30" ht="15.75" customHeight="1" thickBot="1" x14ac:dyDescent="0.25">
      <c r="W3" s="21">
        <v>2</v>
      </c>
      <c r="X3" s="21">
        <v>5189</v>
      </c>
      <c r="Y3" s="24">
        <v>44656</v>
      </c>
      <c r="Z3" s="21" t="s">
        <v>514</v>
      </c>
      <c r="AA3" s="21" t="s">
        <v>493</v>
      </c>
      <c r="AB3" s="21">
        <v>10.7</v>
      </c>
      <c r="AC3" s="21" t="s">
        <v>499</v>
      </c>
      <c r="AD3" s="21">
        <v>51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5171</v>
      </c>
      <c r="Y4" s="24">
        <v>44637</v>
      </c>
      <c r="Z4" s="21" t="s">
        <v>514</v>
      </c>
      <c r="AA4" s="21" t="s">
        <v>495</v>
      </c>
      <c r="AB4" s="21">
        <v>10.6</v>
      </c>
      <c r="AC4" s="21" t="s">
        <v>499</v>
      </c>
      <c r="AD4" s="21">
        <v>55</v>
      </c>
    </row>
    <row r="5" spans="1:30" ht="15.75" customHeight="1" thickBot="1" x14ac:dyDescent="0.25">
      <c r="A5" s="21">
        <v>0</v>
      </c>
      <c r="B5" s="22">
        <v>6.1000000000000004E-3</v>
      </c>
      <c r="C5" s="22">
        <v>2.5500000000000002E-3</v>
      </c>
      <c r="D5" s="41">
        <v>8.6E-3</v>
      </c>
      <c r="F5" s="21" t="s">
        <v>471</v>
      </c>
      <c r="G5" s="23">
        <v>46509</v>
      </c>
      <c r="H5" s="21">
        <v>0.96</v>
      </c>
      <c r="J5" s="164" t="s">
        <v>472</v>
      </c>
      <c r="K5" s="165"/>
      <c r="L5" s="165"/>
      <c r="M5" s="165"/>
      <c r="N5" s="166"/>
      <c r="W5" s="21">
        <v>4</v>
      </c>
      <c r="X5" s="21">
        <v>4892</v>
      </c>
      <c r="Y5" s="24">
        <v>44638</v>
      </c>
      <c r="Z5" s="21" t="s">
        <v>514</v>
      </c>
      <c r="AA5" s="21" t="s">
        <v>496</v>
      </c>
      <c r="AB5" s="21">
        <v>10.1</v>
      </c>
      <c r="AC5" s="21" t="s">
        <v>499</v>
      </c>
      <c r="AD5" s="21">
        <v>51</v>
      </c>
    </row>
    <row r="6" spans="1:30" ht="15.75" customHeight="1" thickBot="1" x14ac:dyDescent="0.25">
      <c r="A6" s="21">
        <v>1</v>
      </c>
      <c r="B6" s="22">
        <v>4.1000000000000003E-3</v>
      </c>
      <c r="C6" s="22">
        <v>1.9499999999999999E-3</v>
      </c>
      <c r="D6" s="22">
        <v>6.1000000000000004E-3</v>
      </c>
      <c r="F6" s="21" t="s">
        <v>473</v>
      </c>
      <c r="G6" s="23">
        <v>51427</v>
      </c>
      <c r="H6" s="21">
        <v>1.06</v>
      </c>
      <c r="J6" s="113" t="s">
        <v>474</v>
      </c>
      <c r="K6" s="114">
        <f>LARGE((K8,K9),1)</f>
        <v>0.79759519038076154</v>
      </c>
      <c r="L6" s="45"/>
      <c r="M6" s="45"/>
      <c r="N6" s="114" t="s">
        <v>499</v>
      </c>
      <c r="W6" s="21">
        <v>5</v>
      </c>
      <c r="X6" s="21">
        <v>4890</v>
      </c>
      <c r="Y6" s="24">
        <v>44650</v>
      </c>
      <c r="Z6" s="21" t="s">
        <v>513</v>
      </c>
      <c r="AA6" s="21" t="s">
        <v>494</v>
      </c>
      <c r="AB6" s="21">
        <v>10.1</v>
      </c>
      <c r="AC6" s="21" t="s">
        <v>498</v>
      </c>
      <c r="AD6" s="21">
        <v>61</v>
      </c>
    </row>
    <row r="7" spans="1:30" ht="15.75" customHeight="1" thickBot="1" x14ac:dyDescent="0.25">
      <c r="A7" s="21">
        <v>2</v>
      </c>
      <c r="B7" s="22">
        <v>3.2000000000000002E-3</v>
      </c>
      <c r="C7" s="22">
        <v>2.0500000000000002E-3</v>
      </c>
      <c r="D7" s="22">
        <v>5.1999999999999998E-3</v>
      </c>
      <c r="F7" s="21" t="s">
        <v>475</v>
      </c>
      <c r="G7" s="23">
        <v>52647</v>
      </c>
      <c r="H7" s="21">
        <v>1.0900000000000001</v>
      </c>
      <c r="J7" s="12" t="s">
        <v>476</v>
      </c>
      <c r="K7" s="114">
        <f>LARGE((K10,K11),1)</f>
        <v>0.62328319162851531</v>
      </c>
      <c r="L7" s="45"/>
      <c r="M7" s="45"/>
      <c r="N7" s="114" t="s">
        <v>498</v>
      </c>
      <c r="W7" s="21">
        <v>6</v>
      </c>
      <c r="X7" s="21">
        <v>4826</v>
      </c>
      <c r="Y7" s="24">
        <v>44651</v>
      </c>
      <c r="Z7" s="21" t="s">
        <v>514</v>
      </c>
      <c r="AA7" s="21" t="s">
        <v>495</v>
      </c>
      <c r="AB7" s="21">
        <v>9.9</v>
      </c>
      <c r="AC7" s="21" t="s">
        <v>498</v>
      </c>
      <c r="AD7" s="21">
        <v>55</v>
      </c>
    </row>
    <row r="8" spans="1:30" ht="15.75" customHeight="1" thickBot="1" x14ac:dyDescent="0.3">
      <c r="A8" s="21">
        <v>3</v>
      </c>
      <c r="B8" s="22">
        <v>2.0500000000000002E-3</v>
      </c>
      <c r="C8" s="22">
        <v>3.8E-3</v>
      </c>
      <c r="D8" s="22">
        <v>5.8999999999999999E-3</v>
      </c>
      <c r="F8" s="21" t="s">
        <v>477</v>
      </c>
      <c r="G8" s="23">
        <v>50091</v>
      </c>
      <c r="H8" s="21">
        <v>1.04</v>
      </c>
      <c r="K8" s="16">
        <f>LARGE(B11:C11,1)/(B11+C11)</f>
        <v>0.79759519038076154</v>
      </c>
      <c r="W8" s="21">
        <v>7</v>
      </c>
      <c r="X8" s="21">
        <v>4821</v>
      </c>
      <c r="Y8" s="24">
        <v>44641</v>
      </c>
      <c r="Z8" s="21" t="s">
        <v>514</v>
      </c>
      <c r="AA8" s="21" t="s">
        <v>492</v>
      </c>
      <c r="AB8" s="21">
        <v>9.9</v>
      </c>
      <c r="AC8" s="21" t="s">
        <v>498</v>
      </c>
      <c r="AD8" s="21">
        <v>52</v>
      </c>
    </row>
    <row r="9" spans="1:30" ht="15.75" customHeight="1" thickBot="1" x14ac:dyDescent="0.3">
      <c r="A9" s="21">
        <v>4</v>
      </c>
      <c r="B9" s="22">
        <v>2.5999999999999999E-3</v>
      </c>
      <c r="C9" s="22">
        <v>7.7000000000000002E-3</v>
      </c>
      <c r="D9" s="22">
        <v>1.03E-2</v>
      </c>
      <c r="F9" s="21" t="s">
        <v>478</v>
      </c>
      <c r="G9" s="23">
        <v>48018</v>
      </c>
      <c r="H9" s="21">
        <v>0.99</v>
      </c>
      <c r="K9" s="16">
        <f>LARGE(B12:C12,1)/(B12+C12)</f>
        <v>0.70256410256410262</v>
      </c>
      <c r="W9" s="21">
        <v>8</v>
      </c>
      <c r="X9" s="21">
        <v>4786</v>
      </c>
      <c r="Y9" s="24">
        <v>44651</v>
      </c>
      <c r="Z9" s="21" t="s">
        <v>515</v>
      </c>
      <c r="AA9" s="21" t="s">
        <v>495</v>
      </c>
      <c r="AB9" s="21">
        <v>9.8000000000000007</v>
      </c>
      <c r="AC9" s="21" t="s">
        <v>499</v>
      </c>
      <c r="AD9" s="21">
        <v>54</v>
      </c>
    </row>
    <row r="10" spans="1:30" ht="15.75" customHeight="1" thickBot="1" x14ac:dyDescent="0.3">
      <c r="A10" s="21">
        <v>5</v>
      </c>
      <c r="B10" s="22">
        <v>4.3499999999999997E-3</v>
      </c>
      <c r="C10" s="22">
        <v>2.3499999999999997E-2</v>
      </c>
      <c r="D10" s="22">
        <v>2.7900000000000001E-2</v>
      </c>
      <c r="F10" s="21" t="s">
        <v>479</v>
      </c>
      <c r="G10" s="23">
        <v>46761</v>
      </c>
      <c r="H10" s="21">
        <v>0.97</v>
      </c>
      <c r="K10" s="16">
        <f>LARGE(B20:C20,1)/(B20+C20)</f>
        <v>0.59575971731448762</v>
      </c>
      <c r="W10" s="21">
        <v>9</v>
      </c>
      <c r="X10" s="21">
        <v>4752</v>
      </c>
      <c r="Y10" s="24">
        <v>44622</v>
      </c>
      <c r="Z10" s="21" t="s">
        <v>513</v>
      </c>
      <c r="AA10" s="21" t="s">
        <v>494</v>
      </c>
      <c r="AB10" s="21">
        <v>9.8000000000000007</v>
      </c>
      <c r="AC10" s="21" t="s">
        <v>498</v>
      </c>
      <c r="AD10" s="21">
        <v>63</v>
      </c>
    </row>
    <row r="11" spans="1:30" ht="15.75" customHeight="1" thickBot="1" x14ac:dyDescent="0.3">
      <c r="A11" s="21">
        <v>6</v>
      </c>
      <c r="B11" s="22">
        <v>1.01E-2</v>
      </c>
      <c r="C11" s="22">
        <v>3.9800000000000002E-2</v>
      </c>
      <c r="D11" s="22">
        <v>4.99E-2</v>
      </c>
      <c r="F11" s="21" t="s">
        <v>480</v>
      </c>
      <c r="G11" s="23">
        <v>46901</v>
      </c>
      <c r="H11" s="21">
        <v>0.97</v>
      </c>
      <c r="K11" s="16">
        <f>LARGE(B21:C21,1)/(B21+C21)</f>
        <v>0.62328319162851531</v>
      </c>
      <c r="W11" s="21">
        <v>10</v>
      </c>
      <c r="X11" s="21">
        <v>4735</v>
      </c>
      <c r="Y11" s="24">
        <v>44791</v>
      </c>
      <c r="Z11" s="21" t="s">
        <v>513</v>
      </c>
      <c r="AA11" s="21" t="s">
        <v>495</v>
      </c>
      <c r="AB11" s="21">
        <v>9.6999999999999993</v>
      </c>
      <c r="AC11" s="21" t="s">
        <v>498</v>
      </c>
      <c r="AD11" s="21">
        <v>66</v>
      </c>
    </row>
    <row r="12" spans="1:30" ht="15.75" customHeight="1" thickBot="1" x14ac:dyDescent="0.25">
      <c r="A12" s="21">
        <v>7</v>
      </c>
      <c r="B12" s="22">
        <v>1.7399999999999999E-2</v>
      </c>
      <c r="C12" s="22">
        <v>4.1099999999999998E-2</v>
      </c>
      <c r="D12" s="22">
        <v>5.8500000000000003E-2</v>
      </c>
      <c r="F12" s="21" t="s">
        <v>481</v>
      </c>
      <c r="G12" s="23">
        <v>49216</v>
      </c>
      <c r="H12" s="21">
        <v>1.02</v>
      </c>
      <c r="W12" s="21">
        <v>20</v>
      </c>
      <c r="X12" s="21">
        <v>4651</v>
      </c>
      <c r="Y12" s="24">
        <v>44594</v>
      </c>
      <c r="Z12" s="21" t="s">
        <v>513</v>
      </c>
      <c r="AA12" s="21" t="s">
        <v>494</v>
      </c>
      <c r="AB12" s="21">
        <v>9.6</v>
      </c>
      <c r="AC12" s="21" t="s">
        <v>498</v>
      </c>
      <c r="AD12" s="21">
        <v>66</v>
      </c>
    </row>
    <row r="13" spans="1:30" ht="15.75" customHeight="1" thickBot="1" x14ac:dyDescent="0.25">
      <c r="A13" s="21">
        <v>8</v>
      </c>
      <c r="B13" s="22">
        <v>1.78E-2</v>
      </c>
      <c r="C13" s="22">
        <v>3.8300000000000001E-2</v>
      </c>
      <c r="D13" s="22">
        <v>5.6099999999999997E-2</v>
      </c>
      <c r="F13" s="21" t="s">
        <v>482</v>
      </c>
      <c r="G13" s="23">
        <v>47219</v>
      </c>
      <c r="H13" s="21">
        <v>0.98</v>
      </c>
      <c r="W13" s="21">
        <v>25</v>
      </c>
      <c r="X13" s="21">
        <v>4632</v>
      </c>
      <c r="Y13" s="24">
        <v>44649</v>
      </c>
      <c r="Z13" s="21" t="s">
        <v>513</v>
      </c>
      <c r="AA13" s="21" t="s">
        <v>493</v>
      </c>
      <c r="AB13" s="21">
        <v>9.5</v>
      </c>
      <c r="AC13" s="21" t="s">
        <v>498</v>
      </c>
      <c r="AD13" s="21">
        <v>65</v>
      </c>
    </row>
    <row r="14" spans="1:30" ht="15.75" customHeight="1" thickBot="1" x14ac:dyDescent="0.25">
      <c r="A14" s="21">
        <v>9</v>
      </c>
      <c r="B14" s="22">
        <v>1.6650000000000002E-2</v>
      </c>
      <c r="C14" s="22">
        <v>3.4099999999999998E-2</v>
      </c>
      <c r="D14" s="22">
        <v>5.0799999999999998E-2</v>
      </c>
      <c r="F14" s="21" t="s">
        <v>483</v>
      </c>
      <c r="G14" s="23">
        <v>47789</v>
      </c>
      <c r="H14" s="21">
        <v>0.99</v>
      </c>
      <c r="W14" s="21">
        <v>30</v>
      </c>
      <c r="X14" s="21">
        <v>4606</v>
      </c>
      <c r="Y14" s="24">
        <v>44589</v>
      </c>
      <c r="Z14" s="21" t="s">
        <v>513</v>
      </c>
      <c r="AA14" s="21" t="s">
        <v>496</v>
      </c>
      <c r="AB14" s="21">
        <v>9.5</v>
      </c>
      <c r="AC14" s="21" t="s">
        <v>498</v>
      </c>
      <c r="AD14" s="21">
        <v>64</v>
      </c>
    </row>
    <row r="15" spans="1:30" ht="15.75" customHeight="1" thickBot="1" x14ac:dyDescent="0.25">
      <c r="A15" s="21">
        <v>10</v>
      </c>
      <c r="B15" s="22">
        <v>1.8350000000000002E-2</v>
      </c>
      <c r="C15" s="22">
        <v>3.0349999999999999E-2</v>
      </c>
      <c r="D15" s="22">
        <v>4.87E-2</v>
      </c>
      <c r="F15" s="21" t="s">
        <v>484</v>
      </c>
      <c r="G15" s="23">
        <v>47933</v>
      </c>
      <c r="H15" s="21">
        <v>0.99</v>
      </c>
      <c r="W15" s="21">
        <v>35</v>
      </c>
      <c r="X15" s="21">
        <v>4596</v>
      </c>
      <c r="Y15" s="24">
        <v>44678</v>
      </c>
      <c r="Z15" s="21" t="s">
        <v>513</v>
      </c>
      <c r="AA15" s="21" t="s">
        <v>494</v>
      </c>
      <c r="AB15" s="21">
        <v>9.5</v>
      </c>
      <c r="AC15" s="21" t="s">
        <v>498</v>
      </c>
      <c r="AD15" s="21">
        <v>66</v>
      </c>
    </row>
    <row r="16" spans="1:30" ht="15.75" customHeight="1" thickBot="1" x14ac:dyDescent="0.25">
      <c r="A16" s="21">
        <v>11</v>
      </c>
      <c r="B16" s="22">
        <v>2.215E-2</v>
      </c>
      <c r="C16" s="22">
        <v>2.9049999999999999E-2</v>
      </c>
      <c r="D16" s="22">
        <v>5.1200000000000002E-2</v>
      </c>
      <c r="F16" s="21" t="s">
        <v>485</v>
      </c>
      <c r="G16" s="23">
        <v>48060</v>
      </c>
      <c r="H16" s="21">
        <v>0.99</v>
      </c>
      <c r="W16" s="21">
        <v>40</v>
      </c>
      <c r="X16" s="21">
        <v>4590</v>
      </c>
      <c r="Y16" s="24">
        <v>44911</v>
      </c>
      <c r="Z16" s="21" t="s">
        <v>513</v>
      </c>
      <c r="AA16" s="21" t="s">
        <v>496</v>
      </c>
      <c r="AB16" s="21">
        <v>9.4</v>
      </c>
      <c r="AC16" s="21" t="s">
        <v>498</v>
      </c>
      <c r="AD16" s="21">
        <v>61</v>
      </c>
    </row>
    <row r="17" spans="1:30" ht="15.75" customHeight="1" thickBot="1" x14ac:dyDescent="0.25">
      <c r="A17" s="21">
        <v>12</v>
      </c>
      <c r="B17" s="22">
        <v>2.6450000000000001E-2</v>
      </c>
      <c r="C17" s="22">
        <v>2.8649999999999998E-2</v>
      </c>
      <c r="D17" s="22">
        <v>5.5100000000000003E-2</v>
      </c>
      <c r="W17" s="21">
        <v>45</v>
      </c>
      <c r="X17" s="21">
        <v>4577</v>
      </c>
      <c r="Y17" s="24">
        <v>44826</v>
      </c>
      <c r="Z17" s="21" t="s">
        <v>514</v>
      </c>
      <c r="AA17" s="21" t="s">
        <v>495</v>
      </c>
      <c r="AB17" s="21">
        <v>9.4</v>
      </c>
      <c r="AC17" s="21" t="s">
        <v>498</v>
      </c>
      <c r="AD17" s="21">
        <v>65</v>
      </c>
    </row>
    <row r="18" spans="1:30" ht="15.75" customHeight="1" thickBot="1" x14ac:dyDescent="0.25">
      <c r="A18" s="21">
        <v>13</v>
      </c>
      <c r="B18" s="22">
        <v>2.9150000000000002E-2</v>
      </c>
      <c r="C18" s="22">
        <v>2.8150000000000001E-2</v>
      </c>
      <c r="D18" s="22">
        <v>5.7299999999999997E-2</v>
      </c>
      <c r="W18" s="21">
        <v>50</v>
      </c>
      <c r="X18" s="21">
        <v>4569</v>
      </c>
      <c r="Y18" s="24">
        <v>44657</v>
      </c>
      <c r="Z18" s="21" t="s">
        <v>513</v>
      </c>
      <c r="AA18" s="21" t="s">
        <v>494</v>
      </c>
      <c r="AB18" s="21">
        <v>9.4</v>
      </c>
      <c r="AC18" s="21" t="s">
        <v>498</v>
      </c>
      <c r="AD18" s="21">
        <v>66</v>
      </c>
    </row>
    <row r="19" spans="1:30" ht="15.75" customHeight="1" thickBot="1" x14ac:dyDescent="0.25">
      <c r="A19" s="21">
        <v>14</v>
      </c>
      <c r="B19" s="22">
        <v>3.5150000000000001E-2</v>
      </c>
      <c r="C19" s="22">
        <v>2.895E-2</v>
      </c>
      <c r="D19" s="22">
        <v>6.4100000000000004E-2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4507</v>
      </c>
      <c r="Y19" s="24">
        <v>44685</v>
      </c>
      <c r="Z19" s="21" t="s">
        <v>513</v>
      </c>
      <c r="AA19" s="21" t="s">
        <v>494</v>
      </c>
      <c r="AB19" s="21">
        <v>9.3000000000000007</v>
      </c>
      <c r="AC19" s="21" t="s">
        <v>498</v>
      </c>
      <c r="AD19" s="21">
        <v>66</v>
      </c>
    </row>
    <row r="20" spans="1:30" ht="15.75" customHeight="1" thickBot="1" x14ac:dyDescent="0.25">
      <c r="A20" s="21">
        <v>15</v>
      </c>
      <c r="B20" s="22">
        <v>4.2149999999999993E-2</v>
      </c>
      <c r="C20" s="22">
        <v>2.86E-2</v>
      </c>
      <c r="D20" s="22">
        <v>7.0800000000000002E-2</v>
      </c>
      <c r="F20" s="21" t="s">
        <v>488</v>
      </c>
      <c r="G20" s="23">
        <v>34553</v>
      </c>
      <c r="H20" s="21">
        <v>0.71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4457</v>
      </c>
      <c r="Y20" s="24">
        <v>44582</v>
      </c>
      <c r="Z20" s="21" t="s">
        <v>513</v>
      </c>
      <c r="AA20" s="21" t="s">
        <v>496</v>
      </c>
      <c r="AB20" s="21">
        <v>9.1999999999999993</v>
      </c>
      <c r="AC20" s="21" t="s">
        <v>498</v>
      </c>
      <c r="AD20" s="21">
        <v>63</v>
      </c>
    </row>
    <row r="21" spans="1:30" ht="15.75" customHeight="1" thickBot="1" x14ac:dyDescent="0.25">
      <c r="A21" s="21">
        <v>16</v>
      </c>
      <c r="B21" s="22">
        <v>4.7649999999999998E-2</v>
      </c>
      <c r="C21" s="22">
        <v>2.8800000000000003E-2</v>
      </c>
      <c r="D21" s="22">
        <v>7.6499999999999999E-2</v>
      </c>
      <c r="F21" s="21" t="s">
        <v>492</v>
      </c>
      <c r="G21" s="23">
        <v>49774</v>
      </c>
      <c r="H21" s="21">
        <v>1.03</v>
      </c>
      <c r="J21" s="12">
        <v>5</v>
      </c>
      <c r="K21" s="12">
        <f>X6</f>
        <v>4890</v>
      </c>
      <c r="L21" s="18"/>
      <c r="M21" s="12"/>
      <c r="N21" s="140">
        <f>K21/$F$2</f>
        <v>0.10061728395061728</v>
      </c>
      <c r="W21" s="21">
        <v>125</v>
      </c>
      <c r="X21" s="21">
        <v>4417</v>
      </c>
      <c r="Y21" s="24">
        <v>44594</v>
      </c>
      <c r="Z21" s="21" t="s">
        <v>514</v>
      </c>
      <c r="AA21" s="21" t="s">
        <v>494</v>
      </c>
      <c r="AB21" s="21">
        <v>9.1</v>
      </c>
      <c r="AC21" s="21" t="s">
        <v>498</v>
      </c>
      <c r="AD21" s="21">
        <v>64</v>
      </c>
    </row>
    <row r="22" spans="1:30" ht="15.75" customHeight="1" thickBot="1" x14ac:dyDescent="0.25">
      <c r="A22" s="21">
        <v>17</v>
      </c>
      <c r="B22" s="22">
        <v>5.015E-2</v>
      </c>
      <c r="C22" s="22">
        <v>2.8250000000000001E-2</v>
      </c>
      <c r="D22" s="22">
        <v>7.8399999999999997E-2</v>
      </c>
      <c r="F22" s="21" t="s">
        <v>493</v>
      </c>
      <c r="G22" s="23">
        <v>52532</v>
      </c>
      <c r="H22" s="21">
        <v>1.0900000000000001</v>
      </c>
      <c r="J22" s="12">
        <v>10</v>
      </c>
      <c r="K22" s="12">
        <f>X11</f>
        <v>4735</v>
      </c>
      <c r="L22" s="18"/>
      <c r="M22" s="12"/>
      <c r="N22" s="140">
        <f t="shared" ref="N22:N28" si="0">K22/$F$2</f>
        <v>9.7427983539094654E-2</v>
      </c>
      <c r="W22" s="21">
        <v>150</v>
      </c>
      <c r="X22" s="21">
        <v>4390</v>
      </c>
      <c r="Y22" s="24">
        <v>44767</v>
      </c>
      <c r="Z22" s="21" t="s">
        <v>513</v>
      </c>
      <c r="AA22" s="21" t="s">
        <v>492</v>
      </c>
      <c r="AB22" s="21">
        <v>9</v>
      </c>
      <c r="AC22" s="21" t="s">
        <v>498</v>
      </c>
      <c r="AD22" s="21">
        <v>68</v>
      </c>
    </row>
    <row r="23" spans="1:30" ht="15.75" customHeight="1" thickBot="1" x14ac:dyDescent="0.25">
      <c r="A23" s="21">
        <v>18</v>
      </c>
      <c r="B23" s="22">
        <v>4.1300000000000003E-2</v>
      </c>
      <c r="C23" s="22">
        <v>2.4500000000000001E-2</v>
      </c>
      <c r="D23" s="22">
        <v>6.5799999999999997E-2</v>
      </c>
      <c r="F23" s="21" t="s">
        <v>494</v>
      </c>
      <c r="G23" s="23">
        <v>52637</v>
      </c>
      <c r="H23" s="21">
        <v>1.0900000000000001</v>
      </c>
      <c r="J23" s="12">
        <v>20</v>
      </c>
      <c r="K23" s="12">
        <f>X12</f>
        <v>4651</v>
      </c>
      <c r="L23" s="18"/>
      <c r="M23" s="12"/>
      <c r="N23" s="140">
        <f t="shared" si="0"/>
        <v>9.569958847736626E-2</v>
      </c>
      <c r="W23" s="21">
        <v>175</v>
      </c>
      <c r="X23" s="21">
        <v>4358</v>
      </c>
      <c r="Y23" s="24">
        <v>44903</v>
      </c>
      <c r="Z23" s="21" t="s">
        <v>513</v>
      </c>
      <c r="AA23" s="21" t="s">
        <v>495</v>
      </c>
      <c r="AB23" s="21">
        <v>9</v>
      </c>
      <c r="AC23" s="21" t="s">
        <v>498</v>
      </c>
      <c r="AD23" s="21">
        <v>63</v>
      </c>
    </row>
    <row r="24" spans="1:30" ht="15.75" customHeight="1" thickBot="1" x14ac:dyDescent="0.25">
      <c r="A24" s="21">
        <v>19</v>
      </c>
      <c r="B24" s="22">
        <v>3.1E-2</v>
      </c>
      <c r="C24" s="22">
        <v>1.7049999999999999E-2</v>
      </c>
      <c r="D24" s="22">
        <v>4.8099999999999997E-2</v>
      </c>
      <c r="F24" s="21" t="s">
        <v>495</v>
      </c>
      <c r="G24" s="23">
        <v>52193</v>
      </c>
      <c r="H24" s="21">
        <v>1.08</v>
      </c>
      <c r="J24" s="12">
        <v>30</v>
      </c>
      <c r="K24" s="12">
        <f>X14</f>
        <v>4606</v>
      </c>
      <c r="L24" s="18"/>
      <c r="M24" s="12"/>
      <c r="N24" s="140">
        <f t="shared" si="0"/>
        <v>9.4773662551440332E-2</v>
      </c>
      <c r="W24" s="21">
        <v>200</v>
      </c>
      <c r="X24" s="21">
        <v>4320</v>
      </c>
      <c r="Y24" s="24">
        <v>44657</v>
      </c>
      <c r="Z24" s="21" t="s">
        <v>514</v>
      </c>
      <c r="AA24" s="21" t="s">
        <v>494</v>
      </c>
      <c r="AB24" s="21">
        <v>8.9</v>
      </c>
      <c r="AC24" s="21" t="s">
        <v>498</v>
      </c>
      <c r="AD24" s="21">
        <v>64</v>
      </c>
    </row>
    <row r="25" spans="1:30" ht="15.75" customHeight="1" thickBot="1" x14ac:dyDescent="0.25">
      <c r="A25" s="21">
        <v>20</v>
      </c>
      <c r="B25" s="22">
        <v>2.4700000000000003E-2</v>
      </c>
      <c r="C25" s="22">
        <v>1.2449999999999999E-2</v>
      </c>
      <c r="D25" s="22">
        <v>3.7100000000000001E-2</v>
      </c>
      <c r="F25" s="21" t="s">
        <v>496</v>
      </c>
      <c r="G25" s="23">
        <v>54430</v>
      </c>
      <c r="H25" s="21">
        <v>1.1200000000000001</v>
      </c>
      <c r="J25" s="12">
        <v>50</v>
      </c>
      <c r="K25" s="12">
        <f>X18</f>
        <v>4569</v>
      </c>
      <c r="L25" s="18"/>
      <c r="M25" s="12"/>
      <c r="N25" s="140">
        <f t="shared" si="0"/>
        <v>9.4012345679012344E-2</v>
      </c>
    </row>
    <row r="26" spans="1:30" ht="15.75" customHeight="1" thickBot="1" x14ac:dyDescent="0.25">
      <c r="A26" s="21">
        <v>21</v>
      </c>
      <c r="B26" s="22">
        <v>1.9599999999999999E-2</v>
      </c>
      <c r="C26" s="22">
        <v>9.6500000000000006E-3</v>
      </c>
      <c r="D26" s="22">
        <v>2.93E-2</v>
      </c>
      <c r="F26" s="21" t="s">
        <v>497</v>
      </c>
      <c r="G26" s="23">
        <v>42955</v>
      </c>
      <c r="H26" s="21">
        <v>0.89</v>
      </c>
      <c r="J26" s="12">
        <v>100</v>
      </c>
      <c r="K26" s="12">
        <f>X20</f>
        <v>4457</v>
      </c>
      <c r="L26" s="18"/>
      <c r="M26" s="12"/>
      <c r="N26" s="140">
        <f t="shared" si="0"/>
        <v>9.1707818930041152E-2</v>
      </c>
    </row>
    <row r="27" spans="1:30" ht="15.75" customHeight="1" thickBot="1" x14ac:dyDescent="0.25">
      <c r="A27" s="21">
        <v>22</v>
      </c>
      <c r="B27" s="22">
        <v>1.61E-2</v>
      </c>
      <c r="C27" s="22">
        <v>6.6499999999999997E-3</v>
      </c>
      <c r="D27" s="22">
        <v>2.2700000000000001E-2</v>
      </c>
      <c r="J27" s="12">
        <v>150</v>
      </c>
      <c r="K27" s="21">
        <f>X22</f>
        <v>4390</v>
      </c>
      <c r="L27" s="18"/>
      <c r="M27" s="12"/>
      <c r="N27" s="140">
        <f t="shared" si="0"/>
        <v>9.0329218106995887E-2</v>
      </c>
    </row>
    <row r="28" spans="1:30" ht="15.75" customHeight="1" thickBot="1" x14ac:dyDescent="0.25">
      <c r="A28" s="21">
        <v>23</v>
      </c>
      <c r="B28" s="22">
        <v>1.17E-2</v>
      </c>
      <c r="C28" s="22">
        <v>3.9500000000000004E-3</v>
      </c>
      <c r="D28" s="22">
        <v>1.5599999999999999E-2</v>
      </c>
      <c r="J28" s="12">
        <v>200</v>
      </c>
      <c r="K28" s="21">
        <f>X24</f>
        <v>4320</v>
      </c>
      <c r="L28" s="18"/>
      <c r="M28" s="12"/>
      <c r="N28" s="140">
        <f t="shared" si="0"/>
        <v>8.8888888888888892E-2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Sheet37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75" hidden="1" customWidth="1"/>
  </cols>
  <sheetData>
    <row r="1" spans="1:30" ht="24" thickBot="1" x14ac:dyDescent="0.25">
      <c r="A1" s="151" t="s">
        <v>541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30800</v>
      </c>
      <c r="H2" s="7" t="s">
        <v>462</v>
      </c>
      <c r="W2" s="21">
        <v>1</v>
      </c>
      <c r="X2" s="21">
        <v>2801</v>
      </c>
      <c r="Y2" s="24">
        <v>44918</v>
      </c>
      <c r="Z2" s="21" t="s">
        <v>515</v>
      </c>
      <c r="AA2" s="21" t="s">
        <v>496</v>
      </c>
      <c r="AB2" s="21">
        <v>9.1</v>
      </c>
      <c r="AC2" s="21" t="s">
        <v>499</v>
      </c>
      <c r="AD2" s="21">
        <v>56</v>
      </c>
    </row>
    <row r="3" spans="1:30" ht="15.75" customHeight="1" thickBot="1" x14ac:dyDescent="0.25">
      <c r="W3" s="21">
        <v>2</v>
      </c>
      <c r="X3" s="21">
        <v>2790</v>
      </c>
      <c r="Y3" s="24">
        <v>44918</v>
      </c>
      <c r="Z3" s="21" t="s">
        <v>516</v>
      </c>
      <c r="AA3" s="21" t="s">
        <v>496</v>
      </c>
      <c r="AB3" s="21">
        <v>9.1</v>
      </c>
      <c r="AC3" s="21" t="s">
        <v>499</v>
      </c>
      <c r="AD3" s="21">
        <v>56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2779</v>
      </c>
      <c r="Y4" s="24">
        <v>44916</v>
      </c>
      <c r="Z4" s="21" t="s">
        <v>518</v>
      </c>
      <c r="AA4" s="21" t="s">
        <v>494</v>
      </c>
      <c r="AB4" s="21">
        <v>9</v>
      </c>
      <c r="AC4" s="21" t="s">
        <v>499</v>
      </c>
      <c r="AD4" s="21">
        <v>54</v>
      </c>
    </row>
    <row r="5" spans="1:30" ht="15.75" customHeight="1" thickBot="1" x14ac:dyDescent="0.25">
      <c r="A5" s="21">
        <v>0</v>
      </c>
      <c r="B5" s="22">
        <v>2.1306666666666666E-3</v>
      </c>
      <c r="C5" s="22">
        <v>2.7880000000000001E-3</v>
      </c>
      <c r="D5" s="41">
        <v>4.8999999999999998E-3</v>
      </c>
      <c r="F5" s="21" t="s">
        <v>471</v>
      </c>
      <c r="G5" s="23">
        <v>30672</v>
      </c>
      <c r="H5" s="26">
        <v>0.99</v>
      </c>
      <c r="J5" s="164" t="s">
        <v>472</v>
      </c>
      <c r="K5" s="165"/>
      <c r="L5" s="165"/>
      <c r="M5" s="165"/>
      <c r="N5" s="166"/>
      <c r="W5" s="21">
        <v>4</v>
      </c>
      <c r="X5" s="21">
        <v>2766</v>
      </c>
      <c r="Y5" s="24">
        <v>44905</v>
      </c>
      <c r="Z5" s="21" t="s">
        <v>516</v>
      </c>
      <c r="AA5" s="21" t="s">
        <v>497</v>
      </c>
      <c r="AB5" s="21">
        <v>9</v>
      </c>
      <c r="AC5" s="21" t="s">
        <v>499</v>
      </c>
      <c r="AD5" s="21">
        <v>57</v>
      </c>
    </row>
    <row r="6" spans="1:30" ht="15.75" customHeight="1" thickBot="1" x14ac:dyDescent="0.25">
      <c r="A6" s="21">
        <v>1</v>
      </c>
      <c r="B6" s="22">
        <v>1.5413333333333331E-3</v>
      </c>
      <c r="C6" s="22">
        <v>1.8586666666666667E-3</v>
      </c>
      <c r="D6" s="22">
        <v>3.3999999999999998E-3</v>
      </c>
      <c r="F6" s="21" t="s">
        <v>473</v>
      </c>
      <c r="G6" s="23">
        <v>32560</v>
      </c>
      <c r="H6" s="26">
        <v>1.06</v>
      </c>
      <c r="J6" s="113" t="s">
        <v>474</v>
      </c>
      <c r="K6" s="114">
        <f>LARGE((K8,K9),1)</f>
        <v>0.53409090909090906</v>
      </c>
      <c r="L6" s="45"/>
      <c r="M6" s="45"/>
      <c r="N6" s="114" t="s">
        <v>498</v>
      </c>
      <c r="W6" s="21">
        <v>5</v>
      </c>
      <c r="X6" s="21">
        <v>2765</v>
      </c>
      <c r="Y6" s="24">
        <v>44911</v>
      </c>
      <c r="Z6" s="21" t="s">
        <v>515</v>
      </c>
      <c r="AA6" s="21" t="s">
        <v>496</v>
      </c>
      <c r="AB6" s="21">
        <v>9</v>
      </c>
      <c r="AC6" s="21" t="s">
        <v>499</v>
      </c>
      <c r="AD6" s="21">
        <v>52</v>
      </c>
    </row>
    <row r="7" spans="1:30" ht="15.75" customHeight="1" thickBot="1" x14ac:dyDescent="0.25">
      <c r="A7" s="21">
        <v>2</v>
      </c>
      <c r="B7" s="22">
        <v>1.3600000000000001E-3</v>
      </c>
      <c r="C7" s="22">
        <v>1.312E-3</v>
      </c>
      <c r="D7" s="22">
        <v>2.7000000000000001E-3</v>
      </c>
      <c r="F7" s="21" t="s">
        <v>475</v>
      </c>
      <c r="G7" s="23">
        <v>32586</v>
      </c>
      <c r="H7" s="26">
        <v>1.06</v>
      </c>
      <c r="J7" s="12" t="s">
        <v>476</v>
      </c>
      <c r="K7" s="114">
        <f>LARGE((K10,K11),1)</f>
        <v>0.56052067047231213</v>
      </c>
      <c r="L7" s="45"/>
      <c r="M7" s="45"/>
      <c r="N7" s="114" t="s">
        <v>499</v>
      </c>
      <c r="W7" s="21">
        <v>6</v>
      </c>
      <c r="X7" s="21">
        <v>2763</v>
      </c>
      <c r="Y7" s="24">
        <v>44918</v>
      </c>
      <c r="Z7" s="21" t="s">
        <v>517</v>
      </c>
      <c r="AA7" s="21" t="s">
        <v>496</v>
      </c>
      <c r="AB7" s="21">
        <v>9</v>
      </c>
      <c r="AC7" s="21" t="s">
        <v>499</v>
      </c>
      <c r="AD7" s="21">
        <v>55</v>
      </c>
    </row>
    <row r="8" spans="1:30" ht="15.75" customHeight="1" thickBot="1" x14ac:dyDescent="0.3">
      <c r="A8" s="21">
        <v>3</v>
      </c>
      <c r="B8" s="22">
        <v>1.8133333333333332E-3</v>
      </c>
      <c r="C8" s="22">
        <v>1.0933333333333333E-3</v>
      </c>
      <c r="D8" s="22">
        <v>3.0000000000000001E-3</v>
      </c>
      <c r="F8" s="21" t="s">
        <v>477</v>
      </c>
      <c r="G8" s="23">
        <v>31431</v>
      </c>
      <c r="H8" s="26">
        <v>1.02</v>
      </c>
      <c r="K8" s="16">
        <f>LARGE(B11:C11,1)/(B11+C11)</f>
        <v>0.53409090909090906</v>
      </c>
      <c r="W8" s="21">
        <v>7</v>
      </c>
      <c r="X8" s="21">
        <v>2761</v>
      </c>
      <c r="Y8" s="24">
        <v>44917</v>
      </c>
      <c r="Z8" s="21" t="s">
        <v>518</v>
      </c>
      <c r="AA8" s="21" t="s">
        <v>495</v>
      </c>
      <c r="AB8" s="21">
        <v>9</v>
      </c>
      <c r="AC8" s="21" t="s">
        <v>499</v>
      </c>
      <c r="AD8" s="21">
        <v>56</v>
      </c>
    </row>
    <row r="9" spans="1:30" ht="15.75" customHeight="1" thickBot="1" x14ac:dyDescent="0.3">
      <c r="A9" s="21">
        <v>4</v>
      </c>
      <c r="B9" s="22">
        <v>3.1280000000000001E-3</v>
      </c>
      <c r="C9" s="22">
        <v>1.8586666666666667E-3</v>
      </c>
      <c r="D9" s="22">
        <v>5.0000000000000001E-3</v>
      </c>
      <c r="F9" s="21" t="s">
        <v>478</v>
      </c>
      <c r="G9" s="23">
        <v>29937</v>
      </c>
      <c r="H9" s="26">
        <v>0.97</v>
      </c>
      <c r="K9" s="16">
        <f>LARGE(B12:C12,1)/(B12+C12)</f>
        <v>0.50418602340198237</v>
      </c>
      <c r="W9" s="21">
        <v>8</v>
      </c>
      <c r="X9" s="21">
        <v>2758</v>
      </c>
      <c r="Y9" s="24">
        <v>44915</v>
      </c>
      <c r="Z9" s="21" t="s">
        <v>516</v>
      </c>
      <c r="AA9" s="21" t="s">
        <v>493</v>
      </c>
      <c r="AB9" s="21">
        <v>9</v>
      </c>
      <c r="AC9" s="21" t="s">
        <v>499</v>
      </c>
      <c r="AD9" s="21">
        <v>56</v>
      </c>
    </row>
    <row r="10" spans="1:30" ht="15.75" customHeight="1" thickBot="1" x14ac:dyDescent="0.3">
      <c r="A10" s="21">
        <v>5</v>
      </c>
      <c r="B10" s="22">
        <v>8.0693333333333329E-3</v>
      </c>
      <c r="C10" s="22">
        <v>5.521333333333333E-3</v>
      </c>
      <c r="D10" s="22">
        <v>1.37E-2</v>
      </c>
      <c r="F10" s="21" t="s">
        <v>479</v>
      </c>
      <c r="G10" s="23">
        <v>29436</v>
      </c>
      <c r="H10" s="26">
        <v>0.95</v>
      </c>
      <c r="K10" s="16">
        <f>LARGE(B20:C20,1)/(B20+C20)</f>
        <v>0.55135105942501217</v>
      </c>
      <c r="W10" s="21">
        <v>9</v>
      </c>
      <c r="X10" s="21">
        <v>2757</v>
      </c>
      <c r="Y10" s="24">
        <v>44898</v>
      </c>
      <c r="Z10" s="21" t="s">
        <v>516</v>
      </c>
      <c r="AA10" s="21" t="s">
        <v>497</v>
      </c>
      <c r="AB10" s="21">
        <v>9</v>
      </c>
      <c r="AC10" s="21" t="s">
        <v>499</v>
      </c>
      <c r="AD10" s="21">
        <v>55</v>
      </c>
    </row>
    <row r="11" spans="1:30" ht="15.75" customHeight="1" thickBot="1" x14ac:dyDescent="0.3">
      <c r="A11" s="21">
        <v>6</v>
      </c>
      <c r="B11" s="22">
        <v>1.9175999999999999E-2</v>
      </c>
      <c r="C11" s="22">
        <v>1.6728E-2</v>
      </c>
      <c r="D11" s="22">
        <v>3.61E-2</v>
      </c>
      <c r="F11" s="21" t="s">
        <v>480</v>
      </c>
      <c r="G11" s="23">
        <v>28844</v>
      </c>
      <c r="H11" s="26">
        <v>0.93</v>
      </c>
      <c r="K11" s="16">
        <f>LARGE(B21:C21,1)/(B21+C21)</f>
        <v>0.56052067047231213</v>
      </c>
      <c r="W11" s="21">
        <v>10</v>
      </c>
      <c r="X11" s="21">
        <v>2745</v>
      </c>
      <c r="Y11" s="24">
        <v>44863</v>
      </c>
      <c r="Z11" s="21" t="s">
        <v>518</v>
      </c>
      <c r="AA11" s="21" t="s">
        <v>497</v>
      </c>
      <c r="AB11" s="21">
        <v>8.9</v>
      </c>
      <c r="AC11" s="21" t="s">
        <v>499</v>
      </c>
      <c r="AD11" s="21">
        <v>55</v>
      </c>
    </row>
    <row r="12" spans="1:30" ht="15.75" customHeight="1" thickBot="1" x14ac:dyDescent="0.25">
      <c r="A12" s="21">
        <v>7</v>
      </c>
      <c r="B12" s="22">
        <v>2.6610666666666668E-2</v>
      </c>
      <c r="C12" s="22">
        <v>2.7060000000000001E-2</v>
      </c>
      <c r="D12" s="22">
        <v>5.3800000000000001E-2</v>
      </c>
      <c r="F12" s="21" t="s">
        <v>481</v>
      </c>
      <c r="G12" s="23">
        <v>30042</v>
      </c>
      <c r="H12" s="26">
        <v>0.97</v>
      </c>
      <c r="W12" s="21">
        <v>20</v>
      </c>
      <c r="X12" s="21">
        <v>2698</v>
      </c>
      <c r="Y12" s="24">
        <v>44853</v>
      </c>
      <c r="Z12" s="21" t="s">
        <v>514</v>
      </c>
      <c r="AA12" s="21" t="s">
        <v>494</v>
      </c>
      <c r="AB12" s="21">
        <v>8.8000000000000007</v>
      </c>
      <c r="AC12" s="21" t="s">
        <v>499</v>
      </c>
      <c r="AD12" s="21">
        <v>55</v>
      </c>
    </row>
    <row r="13" spans="1:30" ht="15.75" customHeight="1" thickBot="1" x14ac:dyDescent="0.25">
      <c r="A13" s="21">
        <v>8</v>
      </c>
      <c r="B13" s="22">
        <v>2.5840000000000002E-2</v>
      </c>
      <c r="C13" s="22">
        <v>2.9028000000000002E-2</v>
      </c>
      <c r="D13" s="22">
        <v>5.5E-2</v>
      </c>
      <c r="F13" s="21" t="s">
        <v>482</v>
      </c>
      <c r="G13" s="23">
        <v>28183</v>
      </c>
      <c r="H13" s="26">
        <v>0.91</v>
      </c>
      <c r="W13" s="21">
        <v>25</v>
      </c>
      <c r="X13" s="21">
        <v>2678</v>
      </c>
      <c r="Y13" s="24">
        <v>44914</v>
      </c>
      <c r="Z13" s="21" t="s">
        <v>516</v>
      </c>
      <c r="AA13" s="21" t="s">
        <v>492</v>
      </c>
      <c r="AB13" s="21">
        <v>8.6999999999999993</v>
      </c>
      <c r="AC13" s="21" t="s">
        <v>499</v>
      </c>
      <c r="AD13" s="21">
        <v>55</v>
      </c>
    </row>
    <row r="14" spans="1:30" ht="15.75" customHeight="1" thickBot="1" x14ac:dyDescent="0.25">
      <c r="A14" s="21">
        <v>9</v>
      </c>
      <c r="B14" s="22">
        <v>2.6610666666666668E-2</v>
      </c>
      <c r="C14" s="22">
        <v>3.2253333333333328E-2</v>
      </c>
      <c r="D14" s="22">
        <v>5.8900000000000001E-2</v>
      </c>
      <c r="F14" s="21" t="s">
        <v>483</v>
      </c>
      <c r="G14" s="23">
        <v>31871</v>
      </c>
      <c r="H14" s="26">
        <v>1.03</v>
      </c>
      <c r="W14" s="21">
        <v>30</v>
      </c>
      <c r="X14" s="21">
        <v>2664</v>
      </c>
      <c r="Y14" s="24">
        <v>44897</v>
      </c>
      <c r="Z14" s="21" t="s">
        <v>515</v>
      </c>
      <c r="AA14" s="21" t="s">
        <v>496</v>
      </c>
      <c r="AB14" s="21">
        <v>8.6</v>
      </c>
      <c r="AC14" s="21" t="s">
        <v>499</v>
      </c>
      <c r="AD14" s="21">
        <v>53</v>
      </c>
    </row>
    <row r="15" spans="1:30" ht="15.75" customHeight="1" thickBot="1" x14ac:dyDescent="0.25">
      <c r="A15" s="21">
        <v>10</v>
      </c>
      <c r="B15" s="22">
        <v>2.905866666666667E-2</v>
      </c>
      <c r="C15" s="22">
        <v>3.618933333333333E-2</v>
      </c>
      <c r="D15" s="22">
        <v>6.5199999999999994E-2</v>
      </c>
      <c r="F15" s="21" t="s">
        <v>484</v>
      </c>
      <c r="G15" s="23">
        <v>32186</v>
      </c>
      <c r="H15" s="26">
        <v>1.04</v>
      </c>
      <c r="W15" s="21">
        <v>35</v>
      </c>
      <c r="X15" s="21">
        <v>2657</v>
      </c>
      <c r="Y15" s="24">
        <v>44914</v>
      </c>
      <c r="Z15" s="21" t="s">
        <v>517</v>
      </c>
      <c r="AA15" s="21" t="s">
        <v>492</v>
      </c>
      <c r="AB15" s="21">
        <v>8.6</v>
      </c>
      <c r="AC15" s="21" t="s">
        <v>499</v>
      </c>
      <c r="AD15" s="21">
        <v>55</v>
      </c>
    </row>
    <row r="16" spans="1:30" ht="15.75" customHeight="1" thickBot="1" x14ac:dyDescent="0.25">
      <c r="A16" s="21">
        <v>11</v>
      </c>
      <c r="B16" s="22">
        <v>3.0962666666666666E-2</v>
      </c>
      <c r="C16" s="22">
        <v>3.9797333333333337E-2</v>
      </c>
      <c r="D16" s="22">
        <v>7.0699999999999999E-2</v>
      </c>
      <c r="F16" s="21" t="s">
        <v>485</v>
      </c>
      <c r="G16" s="23">
        <v>32731</v>
      </c>
      <c r="H16" s="26">
        <v>1.06</v>
      </c>
      <c r="W16" s="21">
        <v>40</v>
      </c>
      <c r="X16" s="21">
        <v>2653</v>
      </c>
      <c r="Y16" s="24">
        <v>44846</v>
      </c>
      <c r="Z16" s="21" t="s">
        <v>515</v>
      </c>
      <c r="AA16" s="21" t="s">
        <v>494</v>
      </c>
      <c r="AB16" s="21">
        <v>8.6</v>
      </c>
      <c r="AC16" s="21" t="s">
        <v>499</v>
      </c>
      <c r="AD16" s="21">
        <v>53</v>
      </c>
    </row>
    <row r="17" spans="1:30" ht="15.75" customHeight="1" thickBot="1" x14ac:dyDescent="0.25">
      <c r="A17" s="21">
        <v>12</v>
      </c>
      <c r="B17" s="22">
        <v>3.2912000000000004E-2</v>
      </c>
      <c r="C17" s="22">
        <v>4.1984E-2</v>
      </c>
      <c r="D17" s="22">
        <v>7.4800000000000005E-2</v>
      </c>
      <c r="W17" s="21">
        <v>45</v>
      </c>
      <c r="X17" s="21">
        <v>2645</v>
      </c>
      <c r="Y17" s="24">
        <v>44917</v>
      </c>
      <c r="Z17" s="21" t="s">
        <v>515</v>
      </c>
      <c r="AA17" s="21" t="s">
        <v>495</v>
      </c>
      <c r="AB17" s="21">
        <v>8.6</v>
      </c>
      <c r="AC17" s="21" t="s">
        <v>499</v>
      </c>
      <c r="AD17" s="21">
        <v>54</v>
      </c>
    </row>
    <row r="18" spans="1:30" ht="15.75" customHeight="1" thickBot="1" x14ac:dyDescent="0.25">
      <c r="A18" s="21">
        <v>13</v>
      </c>
      <c r="B18" s="22">
        <v>3.2957333333333332E-2</v>
      </c>
      <c r="C18" s="22">
        <v>4.1492000000000001E-2</v>
      </c>
      <c r="D18" s="22">
        <v>7.4399999999999994E-2</v>
      </c>
      <c r="W18" s="21">
        <v>50</v>
      </c>
      <c r="X18" s="21">
        <v>2639</v>
      </c>
      <c r="Y18" s="24">
        <v>44578</v>
      </c>
      <c r="Z18" s="21" t="s">
        <v>517</v>
      </c>
      <c r="AA18" s="21" t="s">
        <v>492</v>
      </c>
      <c r="AB18" s="21">
        <v>8.6</v>
      </c>
      <c r="AC18" s="21" t="s">
        <v>499</v>
      </c>
      <c r="AD18" s="21">
        <v>52</v>
      </c>
    </row>
    <row r="19" spans="1:30" ht="15.75" customHeight="1" thickBot="1" x14ac:dyDescent="0.25">
      <c r="A19" s="21">
        <v>14</v>
      </c>
      <c r="B19" s="22">
        <v>3.2912000000000004E-2</v>
      </c>
      <c r="C19" s="22">
        <v>4.1109333333333331E-2</v>
      </c>
      <c r="D19" s="22">
        <v>7.3999999999999996E-2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2621</v>
      </c>
      <c r="Y19" s="24">
        <v>44622</v>
      </c>
      <c r="Z19" s="21" t="s">
        <v>514</v>
      </c>
      <c r="AA19" s="21" t="s">
        <v>494</v>
      </c>
      <c r="AB19" s="21">
        <v>8.5</v>
      </c>
      <c r="AC19" s="21" t="s">
        <v>499</v>
      </c>
      <c r="AD19" s="21">
        <v>53</v>
      </c>
    </row>
    <row r="20" spans="1:30" ht="15.75" customHeight="1" thickBot="1" x14ac:dyDescent="0.25">
      <c r="A20" s="21">
        <v>15</v>
      </c>
      <c r="B20" s="22">
        <v>3.322933333333334E-2</v>
      </c>
      <c r="C20" s="22">
        <v>4.0836000000000004E-2</v>
      </c>
      <c r="D20" s="22">
        <v>7.3999999999999996E-2</v>
      </c>
      <c r="F20" s="21" t="s">
        <v>488</v>
      </c>
      <c r="G20" s="23">
        <v>23840</v>
      </c>
      <c r="H20" s="21">
        <v>0.77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2604</v>
      </c>
      <c r="Y20" s="24">
        <v>44564</v>
      </c>
      <c r="Z20" s="21" t="s">
        <v>517</v>
      </c>
      <c r="AA20" s="21" t="s">
        <v>492</v>
      </c>
      <c r="AB20" s="21">
        <v>8.5</v>
      </c>
      <c r="AC20" s="21" t="s">
        <v>499</v>
      </c>
      <c r="AD20" s="21">
        <v>54</v>
      </c>
    </row>
    <row r="21" spans="1:30" ht="15.75" customHeight="1" thickBot="1" x14ac:dyDescent="0.25">
      <c r="A21" s="21">
        <v>16</v>
      </c>
      <c r="B21" s="22">
        <v>3.2231999999999997E-2</v>
      </c>
      <c r="C21" s="22">
        <v>4.1109333333333331E-2</v>
      </c>
      <c r="D21" s="22">
        <v>7.3300000000000004E-2</v>
      </c>
      <c r="F21" s="21" t="s">
        <v>492</v>
      </c>
      <c r="G21" s="23">
        <v>31600</v>
      </c>
      <c r="H21" s="21">
        <v>1.02</v>
      </c>
      <c r="J21" s="12">
        <v>5</v>
      </c>
      <c r="K21" s="12">
        <f>X6</f>
        <v>2765</v>
      </c>
      <c r="L21" s="18"/>
      <c r="M21" s="12"/>
      <c r="N21" s="140">
        <f>K21/$F$2</f>
        <v>8.9772727272727268E-2</v>
      </c>
      <c r="W21" s="21">
        <v>125</v>
      </c>
      <c r="X21" s="21">
        <v>2594</v>
      </c>
      <c r="Y21" s="24">
        <v>44854</v>
      </c>
      <c r="Z21" s="21" t="s">
        <v>514</v>
      </c>
      <c r="AA21" s="21" t="s">
        <v>495</v>
      </c>
      <c r="AB21" s="21">
        <v>8.4</v>
      </c>
      <c r="AC21" s="21" t="s">
        <v>499</v>
      </c>
      <c r="AD21" s="21">
        <v>52</v>
      </c>
    </row>
    <row r="22" spans="1:30" ht="15.75" customHeight="1" thickBot="1" x14ac:dyDescent="0.25">
      <c r="A22" s="21">
        <v>17</v>
      </c>
      <c r="B22" s="22">
        <v>3.0872E-2</v>
      </c>
      <c r="C22" s="22">
        <v>3.990666666666666E-2</v>
      </c>
      <c r="D22" s="22">
        <v>7.0699999999999999E-2</v>
      </c>
      <c r="F22" s="21" t="s">
        <v>493</v>
      </c>
      <c r="G22" s="23">
        <v>32449</v>
      </c>
      <c r="H22" s="21">
        <v>1.05</v>
      </c>
      <c r="J22" s="12">
        <v>10</v>
      </c>
      <c r="K22" s="12">
        <f>X11</f>
        <v>2745</v>
      </c>
      <c r="L22" s="18"/>
      <c r="M22" s="12"/>
      <c r="N22" s="140">
        <f t="shared" ref="N22:N28" si="0">K22/$F$2</f>
        <v>8.9123376623376618E-2</v>
      </c>
      <c r="W22" s="21">
        <v>150</v>
      </c>
      <c r="X22" s="21">
        <v>2584</v>
      </c>
      <c r="Y22" s="24">
        <v>44586</v>
      </c>
      <c r="Z22" s="21" t="s">
        <v>514</v>
      </c>
      <c r="AA22" s="21" t="s">
        <v>493</v>
      </c>
      <c r="AB22" s="21">
        <v>8.4</v>
      </c>
      <c r="AC22" s="21" t="s">
        <v>499</v>
      </c>
      <c r="AD22" s="21">
        <v>55</v>
      </c>
    </row>
    <row r="23" spans="1:30" ht="15.75" customHeight="1" thickBot="1" x14ac:dyDescent="0.25">
      <c r="A23" s="21">
        <v>18</v>
      </c>
      <c r="B23" s="22">
        <v>2.5205333333333333E-2</v>
      </c>
      <c r="C23" s="22">
        <v>3.3674666666666665E-2</v>
      </c>
      <c r="D23" s="22">
        <v>5.8799999999999998E-2</v>
      </c>
      <c r="F23" s="21" t="s">
        <v>494</v>
      </c>
      <c r="G23" s="23">
        <v>32431</v>
      </c>
      <c r="H23" s="21">
        <v>1.05</v>
      </c>
      <c r="J23" s="12">
        <v>20</v>
      </c>
      <c r="K23" s="12">
        <f>X12</f>
        <v>2698</v>
      </c>
      <c r="L23" s="18"/>
      <c r="M23" s="12"/>
      <c r="N23" s="140">
        <f t="shared" si="0"/>
        <v>8.759740259740259E-2</v>
      </c>
      <c r="W23" s="21">
        <v>175</v>
      </c>
      <c r="X23" s="21">
        <v>2575</v>
      </c>
      <c r="Y23" s="24">
        <v>44604</v>
      </c>
      <c r="Z23" s="21" t="s">
        <v>518</v>
      </c>
      <c r="AA23" s="21" t="s">
        <v>497</v>
      </c>
      <c r="AB23" s="21">
        <v>8.4</v>
      </c>
      <c r="AC23" s="21" t="s">
        <v>499</v>
      </c>
      <c r="AD23" s="21">
        <v>56</v>
      </c>
    </row>
    <row r="24" spans="1:30" ht="15.75" customHeight="1" thickBot="1" x14ac:dyDescent="0.25">
      <c r="A24" s="21">
        <v>19</v>
      </c>
      <c r="B24" s="22">
        <v>2.0128E-2</v>
      </c>
      <c r="C24" s="22">
        <v>2.5583999999999999E-2</v>
      </c>
      <c r="D24" s="22">
        <v>4.5699999999999998E-2</v>
      </c>
      <c r="F24" s="21" t="s">
        <v>495</v>
      </c>
      <c r="G24" s="23">
        <v>32216</v>
      </c>
      <c r="H24" s="21">
        <v>1.04</v>
      </c>
      <c r="J24" s="12">
        <v>30</v>
      </c>
      <c r="K24" s="12">
        <f>X14</f>
        <v>2664</v>
      </c>
      <c r="L24" s="18"/>
      <c r="M24" s="12"/>
      <c r="N24" s="140">
        <f t="shared" si="0"/>
        <v>8.6493506493506497E-2</v>
      </c>
      <c r="W24" s="21">
        <v>200</v>
      </c>
      <c r="X24" s="21">
        <v>2563</v>
      </c>
      <c r="Y24" s="24">
        <v>44896</v>
      </c>
      <c r="Z24" s="21" t="s">
        <v>514</v>
      </c>
      <c r="AA24" s="21" t="s">
        <v>495</v>
      </c>
      <c r="AB24" s="21">
        <v>8.3000000000000007</v>
      </c>
      <c r="AC24" s="21" t="s">
        <v>499</v>
      </c>
      <c r="AD24" s="21">
        <v>52</v>
      </c>
    </row>
    <row r="25" spans="1:30" ht="15.75" customHeight="1" thickBot="1" x14ac:dyDescent="0.25">
      <c r="A25" s="21">
        <v>20</v>
      </c>
      <c r="B25" s="22">
        <v>1.5368000000000001E-2</v>
      </c>
      <c r="C25" s="22">
        <v>1.8805333333333334E-2</v>
      </c>
      <c r="D25" s="22">
        <v>3.4200000000000001E-2</v>
      </c>
      <c r="F25" s="21" t="s">
        <v>496</v>
      </c>
      <c r="G25" s="23">
        <v>34102</v>
      </c>
      <c r="H25" s="21">
        <v>1.1100000000000001</v>
      </c>
      <c r="J25" s="12">
        <v>50</v>
      </c>
      <c r="K25" s="12">
        <f>X18</f>
        <v>2639</v>
      </c>
      <c r="L25" s="18"/>
      <c r="M25" s="12"/>
      <c r="N25" s="140">
        <f t="shared" si="0"/>
        <v>8.5681818181818178E-2</v>
      </c>
    </row>
    <row r="26" spans="1:30" ht="15.75" customHeight="1" thickBot="1" x14ac:dyDescent="0.25">
      <c r="A26" s="21">
        <v>21</v>
      </c>
      <c r="B26" s="22">
        <v>1.0880000000000001E-2</v>
      </c>
      <c r="C26" s="22">
        <v>1.3120000000000001E-2</v>
      </c>
      <c r="D26" s="22">
        <v>2.4E-2</v>
      </c>
      <c r="F26" s="21" t="s">
        <v>497</v>
      </c>
      <c r="G26" s="23">
        <v>29272</v>
      </c>
      <c r="H26" s="21">
        <v>0.95</v>
      </c>
      <c r="J26" s="12">
        <v>100</v>
      </c>
      <c r="K26" s="12">
        <f>X20</f>
        <v>2604</v>
      </c>
      <c r="L26" s="18"/>
      <c r="M26" s="12"/>
      <c r="N26" s="140">
        <f t="shared" si="0"/>
        <v>8.4545454545454549E-2</v>
      </c>
    </row>
    <row r="27" spans="1:30" ht="15.75" customHeight="1" thickBot="1" x14ac:dyDescent="0.25">
      <c r="A27" s="21">
        <v>22</v>
      </c>
      <c r="B27" s="22">
        <v>6.4826666666666661E-3</v>
      </c>
      <c r="C27" s="22">
        <v>8.4733333333333327E-3</v>
      </c>
      <c r="D27" s="22">
        <v>1.49E-2</v>
      </c>
      <c r="J27" s="12">
        <v>150</v>
      </c>
      <c r="K27" s="12">
        <f>X22</f>
        <v>2584</v>
      </c>
      <c r="L27" s="18"/>
      <c r="M27" s="12"/>
      <c r="N27" s="140">
        <f t="shared" si="0"/>
        <v>8.3896103896103899E-2</v>
      </c>
    </row>
    <row r="28" spans="1:30" ht="15.75" customHeight="1" thickBot="1" x14ac:dyDescent="0.25">
      <c r="A28" s="21">
        <v>23</v>
      </c>
      <c r="B28" s="22">
        <v>3.8533333333333336E-3</v>
      </c>
      <c r="C28" s="22">
        <v>5.0839999999999991E-3</v>
      </c>
      <c r="D28" s="22">
        <v>8.8999999999999999E-3</v>
      </c>
      <c r="J28" s="12">
        <v>200</v>
      </c>
      <c r="K28" s="12">
        <f>X24</f>
        <v>2563</v>
      </c>
      <c r="L28" s="18"/>
      <c r="M28" s="12"/>
      <c r="N28" s="140">
        <f t="shared" si="0"/>
        <v>8.3214285714285713E-2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Sheet38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25" hidden="1" customWidth="1"/>
  </cols>
  <sheetData>
    <row r="1" spans="1:30" ht="24" thickBot="1" x14ac:dyDescent="0.25">
      <c r="A1" s="151" t="s">
        <v>542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55500</v>
      </c>
      <c r="H2" s="7" t="s">
        <v>462</v>
      </c>
      <c r="W2" s="21">
        <v>1</v>
      </c>
      <c r="X2" s="21">
        <v>5414</v>
      </c>
      <c r="Y2" s="24">
        <v>44908</v>
      </c>
      <c r="Z2" s="21" t="s">
        <v>513</v>
      </c>
      <c r="AA2" s="21" t="s">
        <v>493</v>
      </c>
      <c r="AB2" s="21">
        <v>9.8000000000000007</v>
      </c>
      <c r="AC2" s="21" t="s">
        <v>499</v>
      </c>
      <c r="AD2" s="21">
        <v>61</v>
      </c>
    </row>
    <row r="3" spans="1:30" ht="15.75" customHeight="1" thickBot="1" x14ac:dyDescent="0.25">
      <c r="W3" s="21">
        <v>2</v>
      </c>
      <c r="X3" s="21">
        <v>5381</v>
      </c>
      <c r="Y3" s="24">
        <v>44854</v>
      </c>
      <c r="Z3" s="21" t="s">
        <v>513</v>
      </c>
      <c r="AA3" s="21" t="s">
        <v>495</v>
      </c>
      <c r="AB3" s="21">
        <v>9.6999999999999993</v>
      </c>
      <c r="AC3" s="21" t="s">
        <v>499</v>
      </c>
      <c r="AD3" s="21">
        <v>62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5378</v>
      </c>
      <c r="Y4" s="24">
        <v>44893</v>
      </c>
      <c r="Z4" s="21" t="s">
        <v>513</v>
      </c>
      <c r="AA4" s="21" t="s">
        <v>492</v>
      </c>
      <c r="AB4" s="21">
        <v>9.6999999999999993</v>
      </c>
      <c r="AC4" s="21" t="s">
        <v>499</v>
      </c>
      <c r="AD4" s="21">
        <v>62</v>
      </c>
    </row>
    <row r="5" spans="1:30" ht="15.75" customHeight="1" thickBot="1" x14ac:dyDescent="0.25">
      <c r="A5" s="21">
        <v>0</v>
      </c>
      <c r="B5" s="22">
        <v>2.9236084452975049E-3</v>
      </c>
      <c r="C5" s="22">
        <v>6.0996161228406903E-3</v>
      </c>
      <c r="D5" s="41">
        <v>8.8999999999999999E-3</v>
      </c>
      <c r="F5" s="21" t="s">
        <v>471</v>
      </c>
      <c r="G5" s="23">
        <v>54594</v>
      </c>
      <c r="H5" s="21">
        <v>0.98</v>
      </c>
      <c r="J5" s="164" t="s">
        <v>472</v>
      </c>
      <c r="K5" s="165"/>
      <c r="L5" s="165"/>
      <c r="M5" s="165"/>
      <c r="N5" s="166"/>
      <c r="W5" s="21">
        <v>4</v>
      </c>
      <c r="X5" s="21">
        <v>5374</v>
      </c>
      <c r="Y5" s="24">
        <v>44902</v>
      </c>
      <c r="Z5" s="21" t="s">
        <v>514</v>
      </c>
      <c r="AA5" s="21" t="s">
        <v>494</v>
      </c>
      <c r="AB5" s="21">
        <v>9.6999999999999993</v>
      </c>
      <c r="AC5" s="21" t="s">
        <v>499</v>
      </c>
      <c r="AD5" s="21">
        <v>61</v>
      </c>
    </row>
    <row r="6" spans="1:30" ht="15.75" customHeight="1" thickBot="1" x14ac:dyDescent="0.25">
      <c r="A6" s="21">
        <v>1</v>
      </c>
      <c r="B6" s="22">
        <v>1.7197696737044149E-3</v>
      </c>
      <c r="C6" s="22">
        <v>3.4773512476007681E-3</v>
      </c>
      <c r="D6" s="22">
        <v>5.1000000000000004E-3</v>
      </c>
      <c r="F6" s="21" t="s">
        <v>473</v>
      </c>
      <c r="G6" s="23">
        <v>58203</v>
      </c>
      <c r="H6" s="21">
        <v>1.05</v>
      </c>
      <c r="J6" s="113" t="s">
        <v>474</v>
      </c>
      <c r="K6" s="114">
        <f>LARGE((K8,K9),1)</f>
        <v>0.69779746716551094</v>
      </c>
      <c r="L6" s="45"/>
      <c r="M6" s="45"/>
      <c r="N6" s="114" t="s">
        <v>498</v>
      </c>
      <c r="W6" s="21">
        <v>5</v>
      </c>
      <c r="X6" s="21">
        <v>5362</v>
      </c>
      <c r="Y6" s="24">
        <v>44881</v>
      </c>
      <c r="Z6" s="21" t="s">
        <v>514</v>
      </c>
      <c r="AA6" s="21" t="s">
        <v>494</v>
      </c>
      <c r="AB6" s="21">
        <v>9.6999999999999993</v>
      </c>
      <c r="AC6" s="21" t="s">
        <v>499</v>
      </c>
      <c r="AD6" s="21">
        <v>61</v>
      </c>
    </row>
    <row r="7" spans="1:30" ht="15.75" customHeight="1" thickBot="1" x14ac:dyDescent="0.25">
      <c r="A7" s="21">
        <v>2</v>
      </c>
      <c r="B7" s="22">
        <v>1.289827255278311E-3</v>
      </c>
      <c r="C7" s="22">
        <v>2.3942418426103644E-3</v>
      </c>
      <c r="D7" s="22">
        <v>3.5999999999999999E-3</v>
      </c>
      <c r="F7" s="21" t="s">
        <v>475</v>
      </c>
      <c r="G7" s="23">
        <v>57819</v>
      </c>
      <c r="H7" s="21">
        <v>1.04</v>
      </c>
      <c r="J7" s="12" t="s">
        <v>476</v>
      </c>
      <c r="K7" s="114">
        <f>LARGE((K10,K11),1)</f>
        <v>0.64074520536605817</v>
      </c>
      <c r="L7" s="45"/>
      <c r="M7" s="45"/>
      <c r="N7" s="114" t="s">
        <v>499</v>
      </c>
      <c r="W7" s="21">
        <v>6</v>
      </c>
      <c r="X7" s="21">
        <v>5343</v>
      </c>
      <c r="Y7" s="24">
        <v>44910</v>
      </c>
      <c r="Z7" s="21" t="s">
        <v>514</v>
      </c>
      <c r="AA7" s="21" t="s">
        <v>495</v>
      </c>
      <c r="AB7" s="21">
        <v>9.6</v>
      </c>
      <c r="AC7" s="21" t="s">
        <v>499</v>
      </c>
      <c r="AD7" s="21">
        <v>60</v>
      </c>
    </row>
    <row r="8" spans="1:30" ht="15.75" customHeight="1" thickBot="1" x14ac:dyDescent="0.3">
      <c r="A8" s="21">
        <v>3</v>
      </c>
      <c r="B8" s="22">
        <v>1.4188099808061421E-3</v>
      </c>
      <c r="C8" s="22">
        <v>1.8241842610364684E-3</v>
      </c>
      <c r="D8" s="22">
        <v>3.2000000000000002E-3</v>
      </c>
      <c r="F8" s="21" t="s">
        <v>477</v>
      </c>
      <c r="G8" s="23">
        <v>56313</v>
      </c>
      <c r="H8" s="21">
        <v>1.01</v>
      </c>
      <c r="K8" s="16">
        <f>LARGE(B11:C11,1)/(B11+C11)</f>
        <v>0.69779746716551094</v>
      </c>
      <c r="W8" s="21">
        <v>7</v>
      </c>
      <c r="X8" s="21">
        <v>5329</v>
      </c>
      <c r="Y8" s="24">
        <v>44896</v>
      </c>
      <c r="Z8" s="21" t="s">
        <v>513</v>
      </c>
      <c r="AA8" s="21" t="s">
        <v>495</v>
      </c>
      <c r="AB8" s="21">
        <v>9.6</v>
      </c>
      <c r="AC8" s="21" t="s">
        <v>499</v>
      </c>
      <c r="AD8" s="21">
        <v>61</v>
      </c>
    </row>
    <row r="9" spans="1:30" ht="15.75" customHeight="1" thickBot="1" x14ac:dyDescent="0.3">
      <c r="A9" s="21">
        <v>4</v>
      </c>
      <c r="B9" s="22">
        <v>2.7086372360844531E-3</v>
      </c>
      <c r="C9" s="22">
        <v>1.5961612284069097E-3</v>
      </c>
      <c r="D9" s="22">
        <v>4.4000000000000003E-3</v>
      </c>
      <c r="F9" s="21" t="s">
        <v>478</v>
      </c>
      <c r="G9" s="23">
        <v>52985</v>
      </c>
      <c r="H9" s="21">
        <v>0.95</v>
      </c>
      <c r="K9" s="16">
        <f>LARGE(B12:C12,1)/(B12+C12)</f>
        <v>0.62903705466008453</v>
      </c>
      <c r="W9" s="21">
        <v>8</v>
      </c>
      <c r="X9" s="21">
        <v>5318</v>
      </c>
      <c r="Y9" s="24">
        <v>44896</v>
      </c>
      <c r="Z9" s="21" t="s">
        <v>514</v>
      </c>
      <c r="AA9" s="21" t="s">
        <v>495</v>
      </c>
      <c r="AB9" s="21">
        <v>9.6</v>
      </c>
      <c r="AC9" s="21" t="s">
        <v>499</v>
      </c>
      <c r="AD9" s="21">
        <v>60</v>
      </c>
    </row>
    <row r="10" spans="1:30" ht="15.75" customHeight="1" thickBot="1" x14ac:dyDescent="0.3">
      <c r="A10" s="21">
        <v>5</v>
      </c>
      <c r="B10" s="22">
        <v>6.6211132437619972E-3</v>
      </c>
      <c r="C10" s="22">
        <v>2.5652591170825332E-3</v>
      </c>
      <c r="D10" s="22">
        <v>9.5999999999999992E-3</v>
      </c>
      <c r="F10" s="21" t="s">
        <v>479</v>
      </c>
      <c r="G10" s="23">
        <v>51491</v>
      </c>
      <c r="H10" s="21">
        <v>0.93</v>
      </c>
      <c r="K10" s="16">
        <f>LARGE(B20:C20,1)/(B20+C20)</f>
        <v>0.61245047126523644</v>
      </c>
      <c r="W10" s="21">
        <v>9</v>
      </c>
      <c r="X10" s="21">
        <v>5311</v>
      </c>
      <c r="Y10" s="24">
        <v>44903</v>
      </c>
      <c r="Z10" s="21" t="s">
        <v>514</v>
      </c>
      <c r="AA10" s="21" t="s">
        <v>495</v>
      </c>
      <c r="AB10" s="21">
        <v>9.6</v>
      </c>
      <c r="AC10" s="21" t="s">
        <v>499</v>
      </c>
      <c r="AD10" s="21">
        <v>60</v>
      </c>
    </row>
    <row r="11" spans="1:30" ht="15.75" customHeight="1" thickBot="1" x14ac:dyDescent="0.3">
      <c r="A11" s="21">
        <v>6</v>
      </c>
      <c r="B11" s="22">
        <v>1.7111708253358927E-2</v>
      </c>
      <c r="C11" s="22">
        <v>7.4107485604606518E-3</v>
      </c>
      <c r="D11" s="22">
        <v>2.5499999999999998E-2</v>
      </c>
      <c r="F11" s="21" t="s">
        <v>480</v>
      </c>
      <c r="G11" s="23">
        <v>50833</v>
      </c>
      <c r="H11" s="21">
        <v>0.92</v>
      </c>
      <c r="K11" s="16">
        <f>LARGE(B21:C21,1)/(B21+C21)</f>
        <v>0.64074520536605817</v>
      </c>
      <c r="W11" s="21">
        <v>10</v>
      </c>
      <c r="X11" s="21">
        <v>5309</v>
      </c>
      <c r="Y11" s="24">
        <v>44909</v>
      </c>
      <c r="Z11" s="21" t="s">
        <v>513</v>
      </c>
      <c r="AA11" s="21" t="s">
        <v>494</v>
      </c>
      <c r="AB11" s="21">
        <v>9.6</v>
      </c>
      <c r="AC11" s="21" t="s">
        <v>499</v>
      </c>
      <c r="AD11" s="21">
        <v>61</v>
      </c>
    </row>
    <row r="12" spans="1:30" ht="15.75" customHeight="1" thickBot="1" x14ac:dyDescent="0.25">
      <c r="A12" s="21">
        <v>7</v>
      </c>
      <c r="B12" s="22">
        <v>2.8419193857965454E-2</v>
      </c>
      <c r="C12" s="22">
        <v>1.6759692898272553E-2</v>
      </c>
      <c r="D12" s="22">
        <v>4.6399999999999997E-2</v>
      </c>
      <c r="F12" s="21" t="s">
        <v>481</v>
      </c>
      <c r="G12" s="23">
        <v>53059</v>
      </c>
      <c r="H12" s="21">
        <v>0.96</v>
      </c>
      <c r="W12" s="21">
        <v>20</v>
      </c>
      <c r="X12" s="21">
        <v>5264</v>
      </c>
      <c r="Y12" s="24">
        <v>44854</v>
      </c>
      <c r="Z12" s="21" t="s">
        <v>521</v>
      </c>
      <c r="AA12" s="21" t="s">
        <v>495</v>
      </c>
      <c r="AB12" s="21">
        <v>9.5</v>
      </c>
      <c r="AC12" s="21" t="s">
        <v>499</v>
      </c>
      <c r="AD12" s="21">
        <v>63</v>
      </c>
    </row>
    <row r="13" spans="1:30" ht="15.75" customHeight="1" thickBot="1" x14ac:dyDescent="0.25">
      <c r="A13" s="21">
        <v>8</v>
      </c>
      <c r="B13" s="22">
        <v>3.1041842610364682E-2</v>
      </c>
      <c r="C13" s="22">
        <v>2.4170441458733205E-2</v>
      </c>
      <c r="D13" s="22">
        <v>5.62E-2</v>
      </c>
      <c r="F13" s="21" t="s">
        <v>482</v>
      </c>
      <c r="G13" s="23">
        <v>48791</v>
      </c>
      <c r="H13" s="21">
        <v>0.88</v>
      </c>
      <c r="W13" s="21">
        <v>25</v>
      </c>
      <c r="X13" s="21">
        <v>5258</v>
      </c>
      <c r="Y13" s="24">
        <v>44872</v>
      </c>
      <c r="Z13" s="21" t="s">
        <v>513</v>
      </c>
      <c r="AA13" s="21" t="s">
        <v>492</v>
      </c>
      <c r="AB13" s="21">
        <v>9.5</v>
      </c>
      <c r="AC13" s="21" t="s">
        <v>499</v>
      </c>
      <c r="AD13" s="21">
        <v>61</v>
      </c>
    </row>
    <row r="14" spans="1:30" ht="15.75" customHeight="1" thickBot="1" x14ac:dyDescent="0.25">
      <c r="A14" s="21">
        <v>9</v>
      </c>
      <c r="B14" s="22">
        <v>3.0611900191938577E-2</v>
      </c>
      <c r="C14" s="22">
        <v>2.7191746641074856E-2</v>
      </c>
      <c r="D14" s="22">
        <v>5.8700000000000002E-2</v>
      </c>
      <c r="F14" s="21" t="s">
        <v>483</v>
      </c>
      <c r="G14" s="23">
        <v>59128</v>
      </c>
      <c r="H14" s="21">
        <v>1.06</v>
      </c>
      <c r="W14" s="21">
        <v>30</v>
      </c>
      <c r="X14" s="21">
        <v>5244</v>
      </c>
      <c r="Y14" s="24">
        <v>44873</v>
      </c>
      <c r="Z14" s="21" t="s">
        <v>513</v>
      </c>
      <c r="AA14" s="21" t="s">
        <v>493</v>
      </c>
      <c r="AB14" s="21">
        <v>9.4</v>
      </c>
      <c r="AC14" s="21" t="s">
        <v>499</v>
      </c>
      <c r="AD14" s="21">
        <v>62</v>
      </c>
    </row>
    <row r="15" spans="1:30" ht="15.75" customHeight="1" thickBot="1" x14ac:dyDescent="0.25">
      <c r="A15" s="21">
        <v>10</v>
      </c>
      <c r="B15" s="22">
        <v>2.9923992322456815E-2</v>
      </c>
      <c r="C15" s="22">
        <v>2.9357965451055661E-2</v>
      </c>
      <c r="D15" s="22">
        <v>5.9900000000000002E-2</v>
      </c>
      <c r="F15" s="21" t="s">
        <v>484</v>
      </c>
      <c r="G15" s="23">
        <v>61424</v>
      </c>
      <c r="H15" s="21">
        <v>1.1100000000000001</v>
      </c>
      <c r="W15" s="21">
        <v>35</v>
      </c>
      <c r="X15" s="21">
        <v>5241</v>
      </c>
      <c r="Y15" s="24">
        <v>44893</v>
      </c>
      <c r="Z15" s="21" t="s">
        <v>514</v>
      </c>
      <c r="AA15" s="21" t="s">
        <v>492</v>
      </c>
      <c r="AB15" s="21">
        <v>9.4</v>
      </c>
      <c r="AC15" s="21" t="s">
        <v>499</v>
      </c>
      <c r="AD15" s="21">
        <v>62</v>
      </c>
    </row>
    <row r="16" spans="1:30" ht="15.75" customHeight="1" thickBot="1" x14ac:dyDescent="0.25">
      <c r="A16" s="21">
        <v>11</v>
      </c>
      <c r="B16" s="22">
        <v>2.9236084452975049E-2</v>
      </c>
      <c r="C16" s="22">
        <v>3.2721305182341648E-2</v>
      </c>
      <c r="D16" s="22">
        <v>6.2399999999999997E-2</v>
      </c>
      <c r="F16" s="21" t="s">
        <v>485</v>
      </c>
      <c r="G16" s="23">
        <v>62199</v>
      </c>
      <c r="H16" s="21">
        <v>1.1200000000000001</v>
      </c>
      <c r="W16" s="21">
        <v>40</v>
      </c>
      <c r="X16" s="21">
        <v>5229</v>
      </c>
      <c r="Y16" s="24">
        <v>44917</v>
      </c>
      <c r="Z16" s="21" t="s">
        <v>513</v>
      </c>
      <c r="AA16" s="21" t="s">
        <v>495</v>
      </c>
      <c r="AB16" s="21">
        <v>9.4</v>
      </c>
      <c r="AC16" s="21" t="s">
        <v>499</v>
      </c>
      <c r="AD16" s="21">
        <v>62</v>
      </c>
    </row>
    <row r="17" spans="1:30" ht="15.75" customHeight="1" thickBot="1" x14ac:dyDescent="0.25">
      <c r="A17" s="21">
        <v>12</v>
      </c>
      <c r="B17" s="22">
        <v>2.884913627639156E-2</v>
      </c>
      <c r="C17" s="22">
        <v>3.6312667946257197E-2</v>
      </c>
      <c r="D17" s="22">
        <v>6.5299999999999997E-2</v>
      </c>
      <c r="W17" s="21">
        <v>45</v>
      </c>
      <c r="X17" s="21">
        <v>5221</v>
      </c>
      <c r="Y17" s="24">
        <v>44916</v>
      </c>
      <c r="Z17" s="21" t="s">
        <v>513</v>
      </c>
      <c r="AA17" s="21" t="s">
        <v>494</v>
      </c>
      <c r="AB17" s="21">
        <v>9.4</v>
      </c>
      <c r="AC17" s="21" t="s">
        <v>499</v>
      </c>
      <c r="AD17" s="21">
        <v>63</v>
      </c>
    </row>
    <row r="18" spans="1:30" ht="15.75" customHeight="1" thickBot="1" x14ac:dyDescent="0.25">
      <c r="A18" s="21">
        <v>13</v>
      </c>
      <c r="B18" s="22">
        <v>2.850518234165067E-2</v>
      </c>
      <c r="C18" s="22">
        <v>3.8421880998080617E-2</v>
      </c>
      <c r="D18" s="22">
        <v>6.6900000000000001E-2</v>
      </c>
      <c r="W18" s="21">
        <v>50</v>
      </c>
      <c r="X18" s="21">
        <v>5197</v>
      </c>
      <c r="Y18" s="24">
        <v>44883</v>
      </c>
      <c r="Z18" s="21" t="s">
        <v>513</v>
      </c>
      <c r="AA18" s="21" t="s">
        <v>496</v>
      </c>
      <c r="AB18" s="21">
        <v>9.4</v>
      </c>
      <c r="AC18" s="21" t="s">
        <v>499</v>
      </c>
      <c r="AD18" s="21">
        <v>63</v>
      </c>
    </row>
    <row r="19" spans="1:30" ht="15.75" customHeight="1" thickBot="1" x14ac:dyDescent="0.25">
      <c r="A19" s="21">
        <v>14</v>
      </c>
      <c r="B19" s="22">
        <v>2.8376199616122842E-2</v>
      </c>
      <c r="C19" s="22">
        <v>4.0246065259117079E-2</v>
      </c>
      <c r="D19" s="22">
        <v>6.8500000000000005E-2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5095</v>
      </c>
      <c r="Y19" s="24">
        <v>44585</v>
      </c>
      <c r="Z19" s="21" t="s">
        <v>514</v>
      </c>
      <c r="AA19" s="21" t="s">
        <v>492</v>
      </c>
      <c r="AB19" s="21">
        <v>9.1999999999999993</v>
      </c>
      <c r="AC19" s="21" t="s">
        <v>499</v>
      </c>
      <c r="AD19" s="21">
        <v>64</v>
      </c>
    </row>
    <row r="20" spans="1:30" ht="15.75" customHeight="1" thickBot="1" x14ac:dyDescent="0.25">
      <c r="A20" s="21">
        <v>15</v>
      </c>
      <c r="B20" s="22">
        <v>2.7559309021113247E-2</v>
      </c>
      <c r="C20" s="22">
        <v>4.355239923224568E-2</v>
      </c>
      <c r="D20" s="22">
        <v>7.0699999999999999E-2</v>
      </c>
      <c r="F20" s="21" t="s">
        <v>488</v>
      </c>
      <c r="G20" s="23">
        <v>39839</v>
      </c>
      <c r="H20" s="21">
        <v>0.72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5020</v>
      </c>
      <c r="Y20" s="24">
        <v>44588</v>
      </c>
      <c r="Z20" s="21" t="s">
        <v>514</v>
      </c>
      <c r="AA20" s="21" t="s">
        <v>495</v>
      </c>
      <c r="AB20" s="21">
        <v>9</v>
      </c>
      <c r="AC20" s="21" t="s">
        <v>499</v>
      </c>
      <c r="AD20" s="21">
        <v>64</v>
      </c>
    </row>
    <row r="21" spans="1:30" ht="15.75" customHeight="1" thickBot="1" x14ac:dyDescent="0.25">
      <c r="A21" s="21">
        <v>16</v>
      </c>
      <c r="B21" s="22">
        <v>2.6656429942418427E-2</v>
      </c>
      <c r="C21" s="22">
        <v>4.7542802303262958E-2</v>
      </c>
      <c r="D21" s="22">
        <v>7.3499999999999996E-2</v>
      </c>
      <c r="F21" s="21" t="s">
        <v>492</v>
      </c>
      <c r="G21" s="23">
        <v>57859</v>
      </c>
      <c r="H21" s="21">
        <v>1.04</v>
      </c>
      <c r="J21" s="12">
        <v>5</v>
      </c>
      <c r="K21" s="12">
        <f>X6</f>
        <v>5362</v>
      </c>
      <c r="L21" s="18"/>
      <c r="M21" s="12"/>
      <c r="N21" s="140">
        <f>K21/$F$2</f>
        <v>9.6612612612612614E-2</v>
      </c>
      <c r="W21" s="21">
        <v>125</v>
      </c>
      <c r="X21" s="21">
        <v>4976</v>
      </c>
      <c r="Y21" s="24">
        <v>44869</v>
      </c>
      <c r="Z21" s="21" t="s">
        <v>517</v>
      </c>
      <c r="AA21" s="21" t="s">
        <v>496</v>
      </c>
      <c r="AB21" s="21">
        <v>9</v>
      </c>
      <c r="AC21" s="21" t="s">
        <v>499</v>
      </c>
      <c r="AD21" s="21">
        <v>52</v>
      </c>
    </row>
    <row r="22" spans="1:30" ht="15.75" customHeight="1" thickBot="1" x14ac:dyDescent="0.25">
      <c r="A22" s="21">
        <v>17</v>
      </c>
      <c r="B22" s="22">
        <v>2.5538579654510556E-2</v>
      </c>
      <c r="C22" s="22">
        <v>5.0849136276391559E-2</v>
      </c>
      <c r="D22" s="22">
        <v>7.5300000000000006E-2</v>
      </c>
      <c r="F22" s="21" t="s">
        <v>493</v>
      </c>
      <c r="G22" s="23">
        <v>59995</v>
      </c>
      <c r="H22" s="21">
        <v>1.08</v>
      </c>
      <c r="J22" s="12">
        <v>10</v>
      </c>
      <c r="K22" s="12">
        <f>X11</f>
        <v>5309</v>
      </c>
      <c r="L22" s="18"/>
      <c r="M22" s="12"/>
      <c r="N22" s="140">
        <f t="shared" ref="N22:N28" si="0">K22/$F$2</f>
        <v>9.5657657657657658E-2</v>
      </c>
      <c r="W22" s="21">
        <v>150</v>
      </c>
      <c r="X22" s="21">
        <v>4930</v>
      </c>
      <c r="Y22" s="24">
        <v>44663</v>
      </c>
      <c r="Z22" s="21" t="s">
        <v>513</v>
      </c>
      <c r="AA22" s="21" t="s">
        <v>493</v>
      </c>
      <c r="AB22" s="21">
        <v>8.9</v>
      </c>
      <c r="AC22" s="21" t="s">
        <v>499</v>
      </c>
      <c r="AD22" s="21">
        <v>65</v>
      </c>
    </row>
    <row r="23" spans="1:30" ht="15.75" customHeight="1" thickBot="1" x14ac:dyDescent="0.25">
      <c r="A23" s="21">
        <v>18</v>
      </c>
      <c r="B23" s="22">
        <v>2.3732821497120922E-2</v>
      </c>
      <c r="C23" s="22">
        <v>4.7713819577735121E-2</v>
      </c>
      <c r="D23" s="22">
        <v>7.0499999999999993E-2</v>
      </c>
      <c r="F23" s="21" t="s">
        <v>494</v>
      </c>
      <c r="G23" s="23">
        <v>60291</v>
      </c>
      <c r="H23" s="21">
        <v>1.0900000000000001</v>
      </c>
      <c r="J23" s="12">
        <v>20</v>
      </c>
      <c r="K23" s="12">
        <f>X12</f>
        <v>5264</v>
      </c>
      <c r="L23" s="18"/>
      <c r="M23" s="12"/>
      <c r="N23" s="140">
        <f t="shared" si="0"/>
        <v>9.4846846846846841E-2</v>
      </c>
      <c r="W23" s="21">
        <v>175</v>
      </c>
      <c r="X23" s="21">
        <v>4899</v>
      </c>
      <c r="Y23" s="24">
        <v>44599</v>
      </c>
      <c r="Z23" s="21" t="s">
        <v>514</v>
      </c>
      <c r="AA23" s="21" t="s">
        <v>492</v>
      </c>
      <c r="AB23" s="21">
        <v>8.8000000000000007</v>
      </c>
      <c r="AC23" s="21" t="s">
        <v>499</v>
      </c>
      <c r="AD23" s="21">
        <v>66</v>
      </c>
    </row>
    <row r="24" spans="1:30" ht="15.75" customHeight="1" thickBot="1" x14ac:dyDescent="0.25">
      <c r="A24" s="21">
        <v>19</v>
      </c>
      <c r="B24" s="22">
        <v>1.9390403071017276E-2</v>
      </c>
      <c r="C24" s="22">
        <v>3.6255662188099808E-2</v>
      </c>
      <c r="D24" s="22">
        <v>5.5E-2</v>
      </c>
      <c r="F24" s="21" t="s">
        <v>495</v>
      </c>
      <c r="G24" s="23">
        <v>59904</v>
      </c>
      <c r="H24" s="21">
        <v>1.08</v>
      </c>
      <c r="J24" s="12">
        <v>30</v>
      </c>
      <c r="K24" s="12">
        <f>X14</f>
        <v>5244</v>
      </c>
      <c r="L24" s="18"/>
      <c r="M24" s="12"/>
      <c r="N24" s="140">
        <f t="shared" si="0"/>
        <v>9.4486486486486485E-2</v>
      </c>
      <c r="W24" s="21">
        <v>200</v>
      </c>
      <c r="X24" s="21">
        <v>4861</v>
      </c>
      <c r="Y24" s="24">
        <v>44867</v>
      </c>
      <c r="Z24" s="21" t="s">
        <v>515</v>
      </c>
      <c r="AA24" s="21" t="s">
        <v>494</v>
      </c>
      <c r="AB24" s="21">
        <v>8.8000000000000007</v>
      </c>
      <c r="AC24" s="21" t="s">
        <v>499</v>
      </c>
      <c r="AD24" s="21">
        <v>60</v>
      </c>
    </row>
    <row r="25" spans="1:30" ht="15.75" customHeight="1" thickBot="1" x14ac:dyDescent="0.25">
      <c r="A25" s="21">
        <v>20</v>
      </c>
      <c r="B25" s="22">
        <v>1.4446065259117083E-2</v>
      </c>
      <c r="C25" s="22">
        <v>2.7419769673704412E-2</v>
      </c>
      <c r="D25" s="22">
        <v>4.1399999999999999E-2</v>
      </c>
      <c r="F25" s="21" t="s">
        <v>496</v>
      </c>
      <c r="G25" s="23">
        <v>61338</v>
      </c>
      <c r="H25" s="21">
        <v>1.1000000000000001</v>
      </c>
      <c r="J25" s="12">
        <v>50</v>
      </c>
      <c r="K25" s="12">
        <f>X18</f>
        <v>5197</v>
      </c>
      <c r="L25" s="18"/>
      <c r="M25" s="12"/>
      <c r="N25" s="140">
        <f t="shared" si="0"/>
        <v>9.3639639639639644E-2</v>
      </c>
    </row>
    <row r="26" spans="1:30" ht="15.75" customHeight="1" thickBot="1" x14ac:dyDescent="0.25">
      <c r="A26" s="21">
        <v>21</v>
      </c>
      <c r="B26" s="22">
        <v>1.0963531669865642E-2</v>
      </c>
      <c r="C26" s="22">
        <v>2.1035124760076778E-2</v>
      </c>
      <c r="D26" s="22">
        <v>3.1600000000000003E-2</v>
      </c>
      <c r="F26" s="21" t="s">
        <v>497</v>
      </c>
      <c r="G26" s="23">
        <v>49132</v>
      </c>
      <c r="H26" s="21">
        <v>0.88</v>
      </c>
      <c r="J26" s="12">
        <v>100</v>
      </c>
      <c r="K26" s="12">
        <f>X20</f>
        <v>5020</v>
      </c>
      <c r="L26" s="18"/>
      <c r="M26" s="12"/>
      <c r="N26" s="140">
        <f t="shared" si="0"/>
        <v>9.0450450450450456E-2</v>
      </c>
    </row>
    <row r="27" spans="1:30" ht="15.75" customHeight="1" thickBot="1" x14ac:dyDescent="0.25">
      <c r="A27" s="21">
        <v>22</v>
      </c>
      <c r="B27" s="22">
        <v>7.9109404990403073E-3</v>
      </c>
      <c r="C27" s="22">
        <v>1.5220537428023033E-2</v>
      </c>
      <c r="D27" s="22">
        <v>2.2800000000000001E-2</v>
      </c>
      <c r="J27" s="12">
        <v>150</v>
      </c>
      <c r="K27" s="12">
        <f>X22</f>
        <v>4930</v>
      </c>
      <c r="L27" s="18"/>
      <c r="M27" s="12"/>
      <c r="N27" s="140">
        <f t="shared" si="0"/>
        <v>8.8828828828828824E-2</v>
      </c>
    </row>
    <row r="28" spans="1:30" ht="15.75" customHeight="1" thickBot="1" x14ac:dyDescent="0.25">
      <c r="A28" s="21">
        <v>23</v>
      </c>
      <c r="B28" s="22">
        <v>4.9443378119001921E-3</v>
      </c>
      <c r="C28" s="22">
        <v>9.9760076775431868E-3</v>
      </c>
      <c r="D28" s="22">
        <v>1.47E-2</v>
      </c>
      <c r="J28" s="12">
        <v>200</v>
      </c>
      <c r="K28" s="12">
        <f>X24</f>
        <v>4861</v>
      </c>
      <c r="L28" s="18"/>
      <c r="M28" s="12"/>
      <c r="N28" s="140">
        <f t="shared" si="0"/>
        <v>8.7585585585585587E-2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0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0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668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104"/>
      <c r="B2" s="104"/>
      <c r="C2" s="104"/>
      <c r="D2" s="54" t="s">
        <v>673</v>
      </c>
      <c r="E2" s="104"/>
      <c r="F2" s="6">
        <v>56400</v>
      </c>
      <c r="G2" s="104"/>
      <c r="H2" s="55" t="s">
        <v>462</v>
      </c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W2" s="21">
        <v>1</v>
      </c>
      <c r="X2" s="21">
        <v>5478</v>
      </c>
      <c r="Y2" s="24">
        <v>44620</v>
      </c>
      <c r="Z2" s="21" t="s">
        <v>513</v>
      </c>
      <c r="AA2" s="21" t="s">
        <v>492</v>
      </c>
      <c r="AB2" s="21">
        <v>9.6999999999999993</v>
      </c>
      <c r="AC2" s="21" t="s">
        <v>498</v>
      </c>
      <c r="AD2" s="21">
        <v>60</v>
      </c>
    </row>
    <row r="3" spans="1:30" ht="15.75" customHeight="1" thickBot="1" x14ac:dyDescent="0.2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W3" s="21">
        <v>2</v>
      </c>
      <c r="X3" s="21">
        <v>5444</v>
      </c>
      <c r="Y3" s="24">
        <v>44602</v>
      </c>
      <c r="Z3" s="21" t="s">
        <v>513</v>
      </c>
      <c r="AA3" s="21" t="s">
        <v>495</v>
      </c>
      <c r="AB3" s="21">
        <v>9.6999999999999993</v>
      </c>
      <c r="AC3" s="21" t="s">
        <v>498</v>
      </c>
      <c r="AD3" s="21">
        <v>59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101"/>
      <c r="F4" s="11" t="s">
        <v>467</v>
      </c>
      <c r="G4" s="11" t="s">
        <v>468</v>
      </c>
      <c r="H4" s="11" t="s">
        <v>469</v>
      </c>
      <c r="I4" s="101"/>
      <c r="J4" s="189" t="s">
        <v>470</v>
      </c>
      <c r="K4" s="190"/>
      <c r="L4" s="190"/>
      <c r="M4" s="190"/>
      <c r="N4" s="191"/>
      <c r="O4" s="104"/>
      <c r="P4" s="104"/>
      <c r="Q4" s="104"/>
      <c r="R4" s="104"/>
      <c r="S4" s="104"/>
      <c r="T4" s="104"/>
      <c r="U4" s="104"/>
      <c r="W4" s="21">
        <v>3</v>
      </c>
      <c r="X4" s="21">
        <v>5420</v>
      </c>
      <c r="Y4" s="24">
        <v>44593</v>
      </c>
      <c r="Z4" s="21" t="s">
        <v>513</v>
      </c>
      <c r="AA4" s="21" t="s">
        <v>493</v>
      </c>
      <c r="AB4" s="21">
        <v>9.6</v>
      </c>
      <c r="AC4" s="21" t="s">
        <v>498</v>
      </c>
      <c r="AD4" s="21">
        <v>62</v>
      </c>
    </row>
    <row r="5" spans="1:30" ht="15.75" customHeight="1" thickBot="1" x14ac:dyDescent="0.25">
      <c r="A5" s="21">
        <v>0</v>
      </c>
      <c r="B5" s="22">
        <v>4.9021276595744671E-3</v>
      </c>
      <c r="C5" s="22">
        <v>3.4255319148936174E-3</v>
      </c>
      <c r="D5" s="41">
        <v>8.3000000000000001E-3</v>
      </c>
      <c r="E5" s="101"/>
      <c r="F5" s="21" t="s">
        <v>471</v>
      </c>
      <c r="G5" s="23">
        <v>57131</v>
      </c>
      <c r="H5" s="21">
        <v>1.01</v>
      </c>
      <c r="I5" s="101"/>
      <c r="J5" s="164" t="s">
        <v>472</v>
      </c>
      <c r="K5" s="165"/>
      <c r="L5" s="165"/>
      <c r="M5" s="165"/>
      <c r="N5" s="166"/>
      <c r="O5" s="104"/>
      <c r="P5" s="104"/>
      <c r="Q5" s="104"/>
      <c r="R5" s="104"/>
      <c r="S5" s="104"/>
      <c r="T5" s="104"/>
      <c r="U5" s="104"/>
      <c r="W5" s="21">
        <v>4</v>
      </c>
      <c r="X5" s="21">
        <v>5359</v>
      </c>
      <c r="Y5" s="24">
        <v>44601</v>
      </c>
      <c r="Z5" s="21" t="s">
        <v>513</v>
      </c>
      <c r="AA5" s="21" t="s">
        <v>494</v>
      </c>
      <c r="AB5" s="21">
        <v>9.5</v>
      </c>
      <c r="AC5" s="21" t="s">
        <v>498</v>
      </c>
      <c r="AD5" s="21">
        <v>59</v>
      </c>
    </row>
    <row r="6" spans="1:30" ht="15.75" customHeight="1" thickBot="1" x14ac:dyDescent="0.25">
      <c r="A6" s="21">
        <v>1</v>
      </c>
      <c r="B6" s="22">
        <v>3.3702127659574472E-3</v>
      </c>
      <c r="C6" s="22">
        <v>2.5446808510638293E-3</v>
      </c>
      <c r="D6" s="22">
        <v>5.8999999999999999E-3</v>
      </c>
      <c r="E6" s="101"/>
      <c r="F6" s="21" t="s">
        <v>473</v>
      </c>
      <c r="G6" s="23">
        <v>61097</v>
      </c>
      <c r="H6" s="21">
        <v>1.08</v>
      </c>
      <c r="I6" s="101"/>
      <c r="J6" s="47" t="s">
        <v>474</v>
      </c>
      <c r="K6" s="48">
        <f>LARGE((K8,K9),1)</f>
        <v>0.66752963619021666</v>
      </c>
      <c r="L6" s="101"/>
      <c r="M6" s="101"/>
      <c r="N6" s="48" t="s">
        <v>499</v>
      </c>
      <c r="O6" s="104"/>
      <c r="P6" s="104"/>
      <c r="Q6" s="104"/>
      <c r="R6" s="104"/>
      <c r="S6" s="104"/>
      <c r="T6" s="104"/>
      <c r="U6" s="104"/>
      <c r="W6" s="21">
        <v>5</v>
      </c>
      <c r="X6" s="21">
        <v>5356</v>
      </c>
      <c r="Y6" s="24">
        <v>44636</v>
      </c>
      <c r="Z6" s="21" t="s">
        <v>513</v>
      </c>
      <c r="AA6" s="21" t="s">
        <v>494</v>
      </c>
      <c r="AB6" s="21">
        <v>9.5</v>
      </c>
      <c r="AC6" s="21" t="s">
        <v>498</v>
      </c>
      <c r="AD6" s="21">
        <v>60</v>
      </c>
    </row>
    <row r="7" spans="1:30" ht="15.75" customHeight="1" thickBot="1" x14ac:dyDescent="0.25">
      <c r="A7" s="21">
        <v>2</v>
      </c>
      <c r="B7" s="22">
        <v>3.1148936170212766E-3</v>
      </c>
      <c r="C7" s="22">
        <v>2.0553191489361702E-3</v>
      </c>
      <c r="D7" s="22">
        <v>5.1000000000000004E-3</v>
      </c>
      <c r="E7" s="101"/>
      <c r="F7" s="21" t="s">
        <v>475</v>
      </c>
      <c r="G7" s="23">
        <v>62023</v>
      </c>
      <c r="H7" s="21">
        <v>1.1000000000000001</v>
      </c>
      <c r="I7" s="101"/>
      <c r="J7" s="21" t="s">
        <v>476</v>
      </c>
      <c r="K7" s="48">
        <f>LARGE((K10,K11),1)</f>
        <v>0.59448523036013645</v>
      </c>
      <c r="L7" s="101"/>
      <c r="M7" s="101"/>
      <c r="N7" s="48" t="s">
        <v>498</v>
      </c>
      <c r="O7" s="104"/>
      <c r="P7" s="104"/>
      <c r="Q7" s="104"/>
      <c r="R7" s="104"/>
      <c r="S7" s="104"/>
      <c r="T7" s="104"/>
      <c r="U7" s="104"/>
      <c r="W7" s="21">
        <v>6</v>
      </c>
      <c r="X7" s="21">
        <v>5334</v>
      </c>
      <c r="Y7" s="24">
        <v>44614</v>
      </c>
      <c r="Z7" s="21" t="s">
        <v>513</v>
      </c>
      <c r="AA7" s="21" t="s">
        <v>493</v>
      </c>
      <c r="AB7" s="21">
        <v>9.5</v>
      </c>
      <c r="AC7" s="21" t="s">
        <v>498</v>
      </c>
      <c r="AD7" s="21">
        <v>59</v>
      </c>
    </row>
    <row r="8" spans="1:30" ht="15.75" customHeight="1" thickBot="1" x14ac:dyDescent="0.25">
      <c r="A8" s="21">
        <v>3</v>
      </c>
      <c r="B8" s="22">
        <v>2.8595744680851064E-3</v>
      </c>
      <c r="C8" s="22">
        <v>2.9851063829787238E-3</v>
      </c>
      <c r="D8" s="22">
        <v>5.7999999999999996E-3</v>
      </c>
      <c r="E8" s="101"/>
      <c r="F8" s="21" t="s">
        <v>477</v>
      </c>
      <c r="G8" s="23">
        <v>59121</v>
      </c>
      <c r="H8" s="21">
        <v>1.05</v>
      </c>
      <c r="I8" s="101"/>
      <c r="J8" s="101"/>
      <c r="K8" s="52">
        <f>LARGE(B11:C11,1)/(B11+C11)</f>
        <v>0.66752963619021666</v>
      </c>
      <c r="L8" s="101"/>
      <c r="M8" s="101"/>
      <c r="N8" s="101"/>
      <c r="O8" s="104"/>
      <c r="P8" s="104"/>
      <c r="Q8" s="104"/>
      <c r="R8" s="104"/>
      <c r="S8" s="104"/>
      <c r="T8" s="104"/>
      <c r="U8" s="104"/>
      <c r="W8" s="21">
        <v>7</v>
      </c>
      <c r="X8" s="21">
        <v>5326</v>
      </c>
      <c r="Y8" s="24">
        <v>44635</v>
      </c>
      <c r="Z8" s="21" t="s">
        <v>513</v>
      </c>
      <c r="AA8" s="21" t="s">
        <v>493</v>
      </c>
      <c r="AB8" s="21">
        <v>9.4</v>
      </c>
      <c r="AC8" s="21" t="s">
        <v>498</v>
      </c>
      <c r="AD8" s="21">
        <v>63</v>
      </c>
    </row>
    <row r="9" spans="1:30" ht="15.75" customHeight="1" thickBot="1" x14ac:dyDescent="0.25">
      <c r="A9" s="21">
        <v>4</v>
      </c>
      <c r="B9" s="22">
        <v>4.6978723404255312E-3</v>
      </c>
      <c r="C9" s="22">
        <v>6.1659574468085109E-3</v>
      </c>
      <c r="D9" s="22">
        <v>1.09E-2</v>
      </c>
      <c r="E9" s="101"/>
      <c r="F9" s="21" t="s">
        <v>478</v>
      </c>
      <c r="G9" s="23">
        <v>56149</v>
      </c>
      <c r="H9" s="21">
        <v>0.99</v>
      </c>
      <c r="I9" s="101"/>
      <c r="J9" s="101"/>
      <c r="K9" s="52">
        <f>LARGE(B12:C12,1)/(B12+C12)</f>
        <v>0.57788944723618096</v>
      </c>
      <c r="L9" s="101"/>
      <c r="M9" s="101"/>
      <c r="N9" s="101"/>
      <c r="O9" s="104"/>
      <c r="P9" s="104"/>
      <c r="Q9" s="104"/>
      <c r="R9" s="104"/>
      <c r="S9" s="104"/>
      <c r="T9" s="104"/>
      <c r="U9" s="104"/>
      <c r="W9" s="21">
        <v>8</v>
      </c>
      <c r="X9" s="21">
        <v>5311</v>
      </c>
      <c r="Y9" s="24">
        <v>44615</v>
      </c>
      <c r="Z9" s="21" t="s">
        <v>513</v>
      </c>
      <c r="AA9" s="21" t="s">
        <v>494</v>
      </c>
      <c r="AB9" s="21">
        <v>9.4</v>
      </c>
      <c r="AC9" s="21" t="s">
        <v>498</v>
      </c>
      <c r="AD9" s="21">
        <v>61</v>
      </c>
    </row>
    <row r="10" spans="1:30" ht="15.75" customHeight="1" thickBot="1" x14ac:dyDescent="0.25">
      <c r="A10" s="21">
        <v>5</v>
      </c>
      <c r="B10" s="22">
        <v>7.8638297872340428E-3</v>
      </c>
      <c r="C10" s="22">
        <v>1.8742553191489361E-2</v>
      </c>
      <c r="D10" s="22">
        <v>2.6599999999999999E-2</v>
      </c>
      <c r="E10" s="101"/>
      <c r="F10" s="21" t="s">
        <v>479</v>
      </c>
      <c r="G10" s="23">
        <v>54276</v>
      </c>
      <c r="H10" s="21">
        <v>0.96</v>
      </c>
      <c r="I10" s="101"/>
      <c r="J10" s="101"/>
      <c r="K10" s="52">
        <f>LARGE(B20:C20,1)/(B20+C20)</f>
        <v>0.5674368619022031</v>
      </c>
      <c r="L10" s="101"/>
      <c r="M10" s="101"/>
      <c r="N10" s="101"/>
      <c r="O10" s="104"/>
      <c r="P10" s="104"/>
      <c r="Q10" s="104"/>
      <c r="R10" s="104"/>
      <c r="S10" s="104"/>
      <c r="T10" s="104"/>
      <c r="U10" s="104"/>
      <c r="W10" s="21">
        <v>9</v>
      </c>
      <c r="X10" s="21">
        <v>5304</v>
      </c>
      <c r="Y10" s="24">
        <v>44579</v>
      </c>
      <c r="Z10" s="21" t="s">
        <v>513</v>
      </c>
      <c r="AA10" s="21" t="s">
        <v>493</v>
      </c>
      <c r="AB10" s="21">
        <v>9.4</v>
      </c>
      <c r="AC10" s="21" t="s">
        <v>498</v>
      </c>
      <c r="AD10" s="21">
        <v>63</v>
      </c>
    </row>
    <row r="11" spans="1:30" ht="15.75" customHeight="1" thickBot="1" x14ac:dyDescent="0.25">
      <c r="A11" s="21">
        <v>6</v>
      </c>
      <c r="B11" s="22">
        <v>1.5574468085106383E-2</v>
      </c>
      <c r="C11" s="22">
        <v>3.1270212765957442E-2</v>
      </c>
      <c r="D11" s="22">
        <v>4.6800000000000001E-2</v>
      </c>
      <c r="E11" s="101"/>
      <c r="F11" s="21" t="s">
        <v>480</v>
      </c>
      <c r="G11" s="23">
        <v>53466</v>
      </c>
      <c r="H11" s="21">
        <v>0.95</v>
      </c>
      <c r="I11" s="101"/>
      <c r="J11" s="101"/>
      <c r="K11" s="52">
        <f>LARGE(B21:C21,1)/(B21+C21)</f>
        <v>0.59448523036013645</v>
      </c>
      <c r="L11" s="101"/>
      <c r="M11" s="101"/>
      <c r="N11" s="101"/>
      <c r="O11" s="104"/>
      <c r="P11" s="104"/>
      <c r="Q11" s="104"/>
      <c r="R11" s="104"/>
      <c r="S11" s="104"/>
      <c r="T11" s="104"/>
      <c r="U11" s="104"/>
      <c r="W11" s="21">
        <v>10</v>
      </c>
      <c r="X11" s="21">
        <v>5301</v>
      </c>
      <c r="Y11" s="24">
        <v>44616</v>
      </c>
      <c r="Z11" s="21" t="s">
        <v>513</v>
      </c>
      <c r="AA11" s="21" t="s">
        <v>495</v>
      </c>
      <c r="AB11" s="21">
        <v>9.4</v>
      </c>
      <c r="AC11" s="21" t="s">
        <v>498</v>
      </c>
      <c r="AD11" s="21">
        <v>58</v>
      </c>
    </row>
    <row r="12" spans="1:30" ht="15.75" customHeight="1" thickBot="1" x14ac:dyDescent="0.25">
      <c r="A12" s="21">
        <v>7</v>
      </c>
      <c r="B12" s="22">
        <v>2.4306382978723406E-2</v>
      </c>
      <c r="C12" s="22">
        <v>3.3276595744680858E-2</v>
      </c>
      <c r="D12" s="22">
        <v>5.7500000000000002E-2</v>
      </c>
      <c r="E12" s="101"/>
      <c r="F12" s="21" t="s">
        <v>481</v>
      </c>
      <c r="G12" s="23">
        <v>56248</v>
      </c>
      <c r="H12" s="21">
        <v>0.99</v>
      </c>
      <c r="I12" s="101"/>
      <c r="J12" s="101"/>
      <c r="K12" s="101"/>
      <c r="L12" s="101"/>
      <c r="M12" s="101"/>
      <c r="N12" s="101"/>
      <c r="O12" s="104"/>
      <c r="P12" s="104"/>
      <c r="Q12" s="104"/>
      <c r="R12" s="104"/>
      <c r="S12" s="104"/>
      <c r="T12" s="104"/>
      <c r="U12" s="104"/>
      <c r="W12" s="21">
        <v>20</v>
      </c>
      <c r="X12" s="21">
        <v>5261</v>
      </c>
      <c r="Y12" s="24">
        <v>44652</v>
      </c>
      <c r="Z12" s="21" t="s">
        <v>513</v>
      </c>
      <c r="AA12" s="21" t="s">
        <v>496</v>
      </c>
      <c r="AB12" s="21">
        <v>9.3000000000000007</v>
      </c>
      <c r="AC12" s="21" t="s">
        <v>498</v>
      </c>
      <c r="AD12" s="21">
        <v>59</v>
      </c>
    </row>
    <row r="13" spans="1:30" ht="15.75" customHeight="1" thickBot="1" x14ac:dyDescent="0.25">
      <c r="A13" s="21">
        <v>8</v>
      </c>
      <c r="B13" s="22">
        <v>2.4051063829787233E-2</v>
      </c>
      <c r="C13" s="22">
        <v>3.0976595744680851E-2</v>
      </c>
      <c r="D13" s="22">
        <v>5.5E-2</v>
      </c>
      <c r="E13" s="101"/>
      <c r="F13" s="21" t="s">
        <v>482</v>
      </c>
      <c r="G13" s="23">
        <v>52274</v>
      </c>
      <c r="H13" s="21">
        <v>0.92</v>
      </c>
      <c r="I13" s="101"/>
      <c r="J13" s="101"/>
      <c r="K13" s="101"/>
      <c r="L13" s="101"/>
      <c r="M13" s="101"/>
      <c r="N13" s="101"/>
      <c r="O13" s="104"/>
      <c r="P13" s="104"/>
      <c r="Q13" s="104"/>
      <c r="R13" s="104"/>
      <c r="S13" s="104"/>
      <c r="T13" s="104"/>
      <c r="U13" s="104"/>
      <c r="W13" s="21">
        <v>25</v>
      </c>
      <c r="X13" s="21">
        <v>5214</v>
      </c>
      <c r="Y13" s="24">
        <v>44621</v>
      </c>
      <c r="Z13" s="21" t="s">
        <v>514</v>
      </c>
      <c r="AA13" s="21" t="s">
        <v>493</v>
      </c>
      <c r="AB13" s="21">
        <v>9.1999999999999993</v>
      </c>
      <c r="AC13" s="21" t="s">
        <v>498</v>
      </c>
      <c r="AD13" s="21">
        <v>58</v>
      </c>
    </row>
    <row r="14" spans="1:30" ht="15.75" customHeight="1" thickBot="1" x14ac:dyDescent="0.25">
      <c r="A14" s="21">
        <v>9</v>
      </c>
      <c r="B14" s="22">
        <v>2.1651063829787237E-2</v>
      </c>
      <c r="C14" s="22">
        <v>3.1710638297872337E-2</v>
      </c>
      <c r="D14" s="22">
        <v>5.33E-2</v>
      </c>
      <c r="E14" s="101"/>
      <c r="F14" s="21" t="s">
        <v>483</v>
      </c>
      <c r="G14" s="23">
        <v>54043</v>
      </c>
      <c r="H14" s="21">
        <v>0.96</v>
      </c>
      <c r="I14" s="101"/>
      <c r="J14" s="101"/>
      <c r="K14" s="101"/>
      <c r="L14" s="101"/>
      <c r="M14" s="101"/>
      <c r="N14" s="101"/>
      <c r="O14" s="104"/>
      <c r="P14" s="104"/>
      <c r="Q14" s="104"/>
      <c r="R14" s="104"/>
      <c r="S14" s="104"/>
      <c r="T14" s="104"/>
      <c r="U14" s="104"/>
      <c r="W14" s="21">
        <v>30</v>
      </c>
      <c r="X14" s="21">
        <v>5202</v>
      </c>
      <c r="Y14" s="24">
        <v>44602</v>
      </c>
      <c r="Z14" s="21" t="s">
        <v>514</v>
      </c>
      <c r="AA14" s="21" t="s">
        <v>495</v>
      </c>
      <c r="AB14" s="21">
        <v>9.1999999999999993</v>
      </c>
      <c r="AC14" s="21" t="s">
        <v>498</v>
      </c>
      <c r="AD14" s="21">
        <v>57</v>
      </c>
    </row>
    <row r="15" spans="1:30" ht="15.75" customHeight="1" thickBot="1" x14ac:dyDescent="0.25">
      <c r="A15" s="21">
        <v>10</v>
      </c>
      <c r="B15" s="22">
        <v>2.3591489361702127E-2</v>
      </c>
      <c r="C15" s="22">
        <v>3.1368085106382983E-2</v>
      </c>
      <c r="D15" s="22">
        <v>5.4899999999999997E-2</v>
      </c>
      <c r="E15" s="101"/>
      <c r="F15" s="21" t="s">
        <v>484</v>
      </c>
      <c r="G15" s="23">
        <v>55547</v>
      </c>
      <c r="H15" s="21">
        <v>0.98</v>
      </c>
      <c r="I15" s="101"/>
      <c r="J15" s="101"/>
      <c r="K15" s="101"/>
      <c r="L15" s="101"/>
      <c r="M15" s="101"/>
      <c r="N15" s="101"/>
      <c r="O15" s="104"/>
      <c r="P15" s="104"/>
      <c r="Q15" s="104"/>
      <c r="R15" s="104"/>
      <c r="S15" s="104"/>
      <c r="T15" s="104"/>
      <c r="U15" s="104"/>
      <c r="W15" s="21">
        <v>35</v>
      </c>
      <c r="X15" s="21">
        <v>5194</v>
      </c>
      <c r="Y15" s="24">
        <v>44651</v>
      </c>
      <c r="Z15" s="21" t="s">
        <v>513</v>
      </c>
      <c r="AA15" s="21" t="s">
        <v>495</v>
      </c>
      <c r="AB15" s="21">
        <v>9.1999999999999993</v>
      </c>
      <c r="AC15" s="21" t="s">
        <v>498</v>
      </c>
      <c r="AD15" s="21">
        <v>58</v>
      </c>
    </row>
    <row r="16" spans="1:30" ht="15.75" customHeight="1" thickBot="1" x14ac:dyDescent="0.25">
      <c r="A16" s="21">
        <v>11</v>
      </c>
      <c r="B16" s="22">
        <v>2.6451063829787232E-2</v>
      </c>
      <c r="C16" s="22">
        <v>3.068297872340426E-2</v>
      </c>
      <c r="D16" s="22">
        <v>5.7099999999999998E-2</v>
      </c>
      <c r="E16" s="101"/>
      <c r="F16" s="21" t="s">
        <v>485</v>
      </c>
      <c r="G16" s="23">
        <v>56771</v>
      </c>
      <c r="H16" s="21">
        <v>1</v>
      </c>
      <c r="I16" s="101"/>
      <c r="J16" s="101"/>
      <c r="K16" s="101"/>
      <c r="L16" s="101"/>
      <c r="M16" s="101"/>
      <c r="N16" s="101"/>
      <c r="O16" s="104"/>
      <c r="P16" s="104"/>
      <c r="Q16" s="104"/>
      <c r="R16" s="104"/>
      <c r="S16" s="104"/>
      <c r="T16" s="104"/>
      <c r="U16" s="104"/>
      <c r="W16" s="21">
        <v>40</v>
      </c>
      <c r="X16" s="21">
        <v>5184</v>
      </c>
      <c r="Y16" s="24">
        <v>44599</v>
      </c>
      <c r="Z16" s="21" t="s">
        <v>513</v>
      </c>
      <c r="AA16" s="21" t="s">
        <v>492</v>
      </c>
      <c r="AB16" s="21">
        <v>9.1999999999999993</v>
      </c>
      <c r="AC16" s="21" t="s">
        <v>498</v>
      </c>
      <c r="AD16" s="21">
        <v>63</v>
      </c>
    </row>
    <row r="17" spans="1:30" ht="15.75" customHeight="1" thickBot="1" x14ac:dyDescent="0.25">
      <c r="A17" s="21">
        <v>12</v>
      </c>
      <c r="B17" s="22">
        <v>2.9565957446808511E-2</v>
      </c>
      <c r="C17" s="22">
        <v>3.0976595744680851E-2</v>
      </c>
      <c r="D17" s="22">
        <v>6.0600000000000001E-2</v>
      </c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4"/>
      <c r="P17" s="104"/>
      <c r="Q17" s="104"/>
      <c r="R17" s="104"/>
      <c r="S17" s="104"/>
      <c r="T17" s="104"/>
      <c r="U17" s="104"/>
      <c r="W17" s="21">
        <v>45</v>
      </c>
      <c r="X17" s="21">
        <v>5164</v>
      </c>
      <c r="Y17" s="24">
        <v>44658</v>
      </c>
      <c r="Z17" s="21" t="s">
        <v>514</v>
      </c>
      <c r="AA17" s="21" t="s">
        <v>495</v>
      </c>
      <c r="AB17" s="21">
        <v>9.1999999999999993</v>
      </c>
      <c r="AC17" s="21" t="s">
        <v>498</v>
      </c>
      <c r="AD17" s="21">
        <v>59</v>
      </c>
    </row>
    <row r="18" spans="1:30" ht="15.75" customHeight="1" thickBot="1" x14ac:dyDescent="0.25">
      <c r="A18" s="21">
        <v>13</v>
      </c>
      <c r="B18" s="22">
        <v>3.0791489361702125E-2</v>
      </c>
      <c r="C18" s="22">
        <v>3.0144680851063831E-2</v>
      </c>
      <c r="D18" s="22">
        <v>6.0900000000000003E-2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4"/>
      <c r="P18" s="104"/>
      <c r="Q18" s="104"/>
      <c r="R18" s="104"/>
      <c r="S18" s="104"/>
      <c r="T18" s="104"/>
      <c r="U18" s="104"/>
      <c r="W18" s="21">
        <v>50</v>
      </c>
      <c r="X18" s="21">
        <v>5133</v>
      </c>
      <c r="Y18" s="24">
        <v>44575</v>
      </c>
      <c r="Z18" s="21" t="s">
        <v>513</v>
      </c>
      <c r="AA18" s="21" t="s">
        <v>496</v>
      </c>
      <c r="AB18" s="21">
        <v>9.1</v>
      </c>
      <c r="AC18" s="21" t="s">
        <v>498</v>
      </c>
      <c r="AD18" s="21">
        <v>57</v>
      </c>
    </row>
    <row r="19" spans="1:30" ht="15.75" customHeight="1" thickBot="1" x14ac:dyDescent="0.25">
      <c r="A19" s="21">
        <v>14</v>
      </c>
      <c r="B19" s="22">
        <v>3.5080851063829785E-2</v>
      </c>
      <c r="C19" s="22">
        <v>3.1074468085106385E-2</v>
      </c>
      <c r="D19" s="22">
        <v>6.6199999999999995E-2</v>
      </c>
      <c r="E19" s="101"/>
      <c r="F19" s="11" t="s">
        <v>486</v>
      </c>
      <c r="G19" s="11" t="s">
        <v>468</v>
      </c>
      <c r="H19" s="11" t="s">
        <v>469</v>
      </c>
      <c r="I19" s="101"/>
      <c r="J19" s="192" t="s">
        <v>487</v>
      </c>
      <c r="K19" s="193"/>
      <c r="L19" s="193"/>
      <c r="M19" s="193"/>
      <c r="N19" s="194"/>
      <c r="O19" s="104"/>
      <c r="P19" s="104"/>
      <c r="Q19" s="104"/>
      <c r="R19" s="104"/>
      <c r="S19" s="104"/>
      <c r="T19" s="104"/>
      <c r="U19" s="104"/>
      <c r="W19" s="21">
        <v>75</v>
      </c>
      <c r="X19" s="21">
        <v>5087</v>
      </c>
      <c r="Y19" s="24">
        <v>44575</v>
      </c>
      <c r="Z19" s="21" t="s">
        <v>514</v>
      </c>
      <c r="AA19" s="21" t="s">
        <v>496</v>
      </c>
      <c r="AB19" s="21">
        <v>9</v>
      </c>
      <c r="AC19" s="21" t="s">
        <v>498</v>
      </c>
      <c r="AD19" s="21">
        <v>57</v>
      </c>
    </row>
    <row r="20" spans="1:30" ht="15.75" customHeight="1" thickBot="1" x14ac:dyDescent="0.25">
      <c r="A20" s="21">
        <v>15</v>
      </c>
      <c r="B20" s="22">
        <v>4.0442553191489365E-2</v>
      </c>
      <c r="C20" s="22">
        <v>3.0829787234042554E-2</v>
      </c>
      <c r="D20" s="22">
        <v>7.1300000000000002E-2</v>
      </c>
      <c r="E20" s="101"/>
      <c r="F20" s="21" t="s">
        <v>488</v>
      </c>
      <c r="G20" s="23">
        <v>40377</v>
      </c>
      <c r="H20" s="21">
        <v>0.71</v>
      </c>
      <c r="I20" s="101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104"/>
      <c r="P20" s="104"/>
      <c r="Q20" s="104"/>
      <c r="R20" s="104"/>
      <c r="S20" s="104"/>
      <c r="T20" s="104"/>
      <c r="U20" s="104"/>
      <c r="W20" s="21">
        <v>100</v>
      </c>
      <c r="X20" s="21">
        <v>5034</v>
      </c>
      <c r="Y20" s="24">
        <v>44733</v>
      </c>
      <c r="Z20" s="21" t="s">
        <v>513</v>
      </c>
      <c r="AA20" s="21" t="s">
        <v>493</v>
      </c>
      <c r="AB20" s="21">
        <v>8.9</v>
      </c>
      <c r="AC20" s="21" t="s">
        <v>498</v>
      </c>
      <c r="AD20" s="21">
        <v>67</v>
      </c>
    </row>
    <row r="21" spans="1:30" ht="15.75" customHeight="1" thickBot="1" x14ac:dyDescent="0.25">
      <c r="A21" s="21">
        <v>16</v>
      </c>
      <c r="B21" s="22">
        <v>4.376170212765957E-2</v>
      </c>
      <c r="C21" s="22">
        <v>2.9851063829787233E-2</v>
      </c>
      <c r="D21" s="22">
        <v>7.3599999999999999E-2</v>
      </c>
      <c r="E21" s="101"/>
      <c r="F21" s="21" t="s">
        <v>492</v>
      </c>
      <c r="G21" s="23">
        <v>58158</v>
      </c>
      <c r="H21" s="21">
        <v>1.03</v>
      </c>
      <c r="I21" s="101"/>
      <c r="J21" s="21">
        <v>5</v>
      </c>
      <c r="K21" s="21">
        <f>X6</f>
        <v>5356</v>
      </c>
      <c r="L21" s="24"/>
      <c r="M21" s="21"/>
      <c r="N21" s="49">
        <f>K21/$F$2</f>
        <v>9.4964539007092202E-2</v>
      </c>
      <c r="O21" s="104"/>
      <c r="P21" s="104"/>
      <c r="Q21" s="104"/>
      <c r="R21" s="104"/>
      <c r="S21" s="104"/>
      <c r="T21" s="104"/>
      <c r="U21" s="104"/>
      <c r="W21" s="21">
        <v>125</v>
      </c>
      <c r="X21" s="21">
        <v>5004</v>
      </c>
      <c r="Y21" s="24">
        <v>44585</v>
      </c>
      <c r="Z21" s="21" t="s">
        <v>514</v>
      </c>
      <c r="AA21" s="21" t="s">
        <v>492</v>
      </c>
      <c r="AB21" s="21">
        <v>8.9</v>
      </c>
      <c r="AC21" s="21" t="s">
        <v>498</v>
      </c>
      <c r="AD21" s="21">
        <v>60</v>
      </c>
    </row>
    <row r="22" spans="1:30" ht="15.75" customHeight="1" thickBot="1" x14ac:dyDescent="0.25">
      <c r="A22" s="21">
        <v>17</v>
      </c>
      <c r="B22" s="22">
        <v>4.5395744680851065E-2</v>
      </c>
      <c r="C22" s="22">
        <v>2.9557446808510638E-2</v>
      </c>
      <c r="D22" s="22">
        <v>7.4999999999999997E-2</v>
      </c>
      <c r="E22" s="101"/>
      <c r="F22" s="21" t="s">
        <v>493</v>
      </c>
      <c r="G22" s="23">
        <v>60725</v>
      </c>
      <c r="H22" s="21">
        <v>1.07</v>
      </c>
      <c r="I22" s="101"/>
      <c r="J22" s="21">
        <v>10</v>
      </c>
      <c r="K22" s="21">
        <f>X11</f>
        <v>5301</v>
      </c>
      <c r="L22" s="24"/>
      <c r="M22" s="21"/>
      <c r="N22" s="49">
        <f t="shared" ref="N22:N28" si="0">K22/$F$2</f>
        <v>9.3989361702127655E-2</v>
      </c>
      <c r="O22" s="104"/>
      <c r="P22" s="104"/>
      <c r="Q22" s="104"/>
      <c r="R22" s="104"/>
      <c r="S22" s="104"/>
      <c r="T22" s="104"/>
      <c r="U22" s="104"/>
      <c r="W22" s="21">
        <v>150</v>
      </c>
      <c r="X22" s="21">
        <v>4968</v>
      </c>
      <c r="Y22" s="24">
        <v>44697</v>
      </c>
      <c r="Z22" s="21" t="s">
        <v>513</v>
      </c>
      <c r="AA22" s="21" t="s">
        <v>492</v>
      </c>
      <c r="AB22" s="21">
        <v>8.8000000000000007</v>
      </c>
      <c r="AC22" s="21" t="s">
        <v>498</v>
      </c>
      <c r="AD22" s="21">
        <v>66</v>
      </c>
    </row>
    <row r="23" spans="1:30" ht="15.75" customHeight="1" thickBot="1" x14ac:dyDescent="0.25">
      <c r="A23" s="21">
        <v>18</v>
      </c>
      <c r="B23" s="22">
        <v>3.6153191489361698E-2</v>
      </c>
      <c r="C23" s="22">
        <v>2.5348936170212766E-2</v>
      </c>
      <c r="D23" s="22">
        <v>6.1499999999999999E-2</v>
      </c>
      <c r="E23" s="101"/>
      <c r="F23" s="21" t="s">
        <v>494</v>
      </c>
      <c r="G23" s="23">
        <v>61837</v>
      </c>
      <c r="H23" s="21">
        <v>1.0900000000000001</v>
      </c>
      <c r="I23" s="101"/>
      <c r="J23" s="21">
        <v>20</v>
      </c>
      <c r="K23" s="21">
        <f>X12</f>
        <v>5261</v>
      </c>
      <c r="L23" s="24"/>
      <c r="M23" s="21"/>
      <c r="N23" s="49">
        <f t="shared" si="0"/>
        <v>9.3280141843971626E-2</v>
      </c>
      <c r="O23" s="104"/>
      <c r="P23" s="104"/>
      <c r="Q23" s="104"/>
      <c r="R23" s="104"/>
      <c r="S23" s="104"/>
      <c r="T23" s="104"/>
      <c r="U23" s="104"/>
      <c r="W23" s="21">
        <v>175</v>
      </c>
      <c r="X23" s="21">
        <v>4938</v>
      </c>
      <c r="Y23" s="24">
        <v>44595</v>
      </c>
      <c r="Z23" s="21" t="s">
        <v>514</v>
      </c>
      <c r="AA23" s="21" t="s">
        <v>495</v>
      </c>
      <c r="AB23" s="21">
        <v>8.8000000000000007</v>
      </c>
      <c r="AC23" s="21" t="s">
        <v>498</v>
      </c>
      <c r="AD23" s="21">
        <v>60</v>
      </c>
    </row>
    <row r="24" spans="1:30" ht="15.75" customHeight="1" thickBot="1" x14ac:dyDescent="0.25">
      <c r="A24" s="21">
        <v>19</v>
      </c>
      <c r="B24" s="22">
        <v>2.7625531914893621E-2</v>
      </c>
      <c r="C24" s="22">
        <v>1.8351063829787233E-2</v>
      </c>
      <c r="D24" s="22">
        <v>4.5999999999999999E-2</v>
      </c>
      <c r="E24" s="101"/>
      <c r="F24" s="21" t="s">
        <v>495</v>
      </c>
      <c r="G24" s="23">
        <v>61715</v>
      </c>
      <c r="H24" s="21">
        <v>1.0900000000000001</v>
      </c>
      <c r="I24" s="101"/>
      <c r="J24" s="21">
        <v>30</v>
      </c>
      <c r="K24" s="21">
        <f>X14</f>
        <v>5202</v>
      </c>
      <c r="L24" s="24"/>
      <c r="M24" s="21"/>
      <c r="N24" s="49">
        <f t="shared" si="0"/>
        <v>9.2234042553191495E-2</v>
      </c>
      <c r="O24" s="104"/>
      <c r="P24" s="104"/>
      <c r="Q24" s="104"/>
      <c r="R24" s="104"/>
      <c r="S24" s="104"/>
      <c r="T24" s="104"/>
      <c r="U24" s="104"/>
      <c r="W24" s="21">
        <v>200</v>
      </c>
      <c r="X24" s="21">
        <v>4905</v>
      </c>
      <c r="Y24" s="24">
        <v>44656</v>
      </c>
      <c r="Z24" s="21" t="s">
        <v>515</v>
      </c>
      <c r="AA24" s="21" t="s">
        <v>493</v>
      </c>
      <c r="AB24" s="21">
        <v>8.6999999999999993</v>
      </c>
      <c r="AC24" s="21" t="s">
        <v>498</v>
      </c>
      <c r="AD24" s="21">
        <v>53</v>
      </c>
    </row>
    <row r="25" spans="1:30" ht="15.75" customHeight="1" thickBot="1" x14ac:dyDescent="0.25">
      <c r="A25" s="21">
        <v>20</v>
      </c>
      <c r="B25" s="22">
        <v>2.1344680851063828E-2</v>
      </c>
      <c r="C25" s="22">
        <v>1.3897872340425532E-2</v>
      </c>
      <c r="D25" s="22">
        <v>3.5299999999999998E-2</v>
      </c>
      <c r="E25" s="101"/>
      <c r="F25" s="21" t="s">
        <v>496</v>
      </c>
      <c r="G25" s="23">
        <v>62646</v>
      </c>
      <c r="H25" s="21">
        <v>1.1100000000000001</v>
      </c>
      <c r="I25" s="101"/>
      <c r="J25" s="21">
        <v>50</v>
      </c>
      <c r="K25" s="21">
        <f>X18</f>
        <v>5133</v>
      </c>
      <c r="L25" s="24"/>
      <c r="M25" s="21"/>
      <c r="N25" s="49">
        <f t="shared" si="0"/>
        <v>9.1010638297872343E-2</v>
      </c>
      <c r="O25" s="104"/>
      <c r="P25" s="104"/>
      <c r="Q25" s="104"/>
      <c r="R25" s="104"/>
      <c r="S25" s="104"/>
      <c r="T25" s="104"/>
      <c r="U25" s="104"/>
    </row>
    <row r="26" spans="1:30" ht="15.75" customHeight="1" thickBot="1" x14ac:dyDescent="0.25">
      <c r="A26" s="21">
        <v>21</v>
      </c>
      <c r="B26" s="22">
        <v>1.6289361702127657E-2</v>
      </c>
      <c r="C26" s="22">
        <v>1.0961702127659574E-2</v>
      </c>
      <c r="D26" s="22">
        <v>2.7300000000000001E-2</v>
      </c>
      <c r="E26" s="101"/>
      <c r="F26" s="21" t="s">
        <v>497</v>
      </c>
      <c r="G26" s="23">
        <v>49921</v>
      </c>
      <c r="H26" s="21">
        <v>0.88</v>
      </c>
      <c r="I26" s="101"/>
      <c r="J26" s="21">
        <v>100</v>
      </c>
      <c r="K26" s="21">
        <f>X20</f>
        <v>5034</v>
      </c>
      <c r="L26" s="24"/>
      <c r="M26" s="21"/>
      <c r="N26" s="49">
        <f t="shared" si="0"/>
        <v>8.9255319148936169E-2</v>
      </c>
      <c r="O26" s="104"/>
      <c r="P26" s="104"/>
      <c r="Q26" s="104"/>
      <c r="R26" s="104"/>
      <c r="S26" s="104"/>
      <c r="T26" s="104"/>
      <c r="U26" s="104"/>
    </row>
    <row r="27" spans="1:30" ht="15.75" customHeight="1" thickBot="1" x14ac:dyDescent="0.25">
      <c r="A27" s="21">
        <v>22</v>
      </c>
      <c r="B27" s="22">
        <v>1.2612765957446809E-2</v>
      </c>
      <c r="C27" s="22">
        <v>8.0255319148936181E-3</v>
      </c>
      <c r="D27" s="22">
        <v>2.07E-2</v>
      </c>
      <c r="E27" s="101"/>
      <c r="F27" s="101"/>
      <c r="G27" s="101"/>
      <c r="H27" s="101"/>
      <c r="I27" s="101"/>
      <c r="J27" s="21">
        <v>150</v>
      </c>
      <c r="K27" s="21">
        <f>X22</f>
        <v>4968</v>
      </c>
      <c r="L27" s="24"/>
      <c r="M27" s="21"/>
      <c r="N27" s="49">
        <f t="shared" si="0"/>
        <v>8.8085106382978728E-2</v>
      </c>
      <c r="O27" s="104"/>
      <c r="P27" s="104"/>
      <c r="Q27" s="104"/>
      <c r="R27" s="104"/>
      <c r="S27" s="104"/>
      <c r="T27" s="104"/>
      <c r="U27" s="104"/>
    </row>
    <row r="28" spans="1:30" ht="15.75" customHeight="1" thickBot="1" x14ac:dyDescent="0.25">
      <c r="A28" s="21">
        <v>23</v>
      </c>
      <c r="B28" s="22">
        <v>9.140425531914893E-3</v>
      </c>
      <c r="C28" s="22">
        <v>5.1872340425531916E-3</v>
      </c>
      <c r="D28" s="22">
        <v>1.43E-2</v>
      </c>
      <c r="E28" s="101"/>
      <c r="F28" s="101"/>
      <c r="G28" s="101"/>
      <c r="H28" s="101"/>
      <c r="I28" s="101"/>
      <c r="J28" s="21">
        <v>200</v>
      </c>
      <c r="K28" s="21">
        <f>X24</f>
        <v>4905</v>
      </c>
      <c r="L28" s="24"/>
      <c r="M28" s="21"/>
      <c r="N28" s="49">
        <f t="shared" si="0"/>
        <v>8.6968085106382972E-2</v>
      </c>
      <c r="O28" s="104"/>
      <c r="P28" s="104"/>
      <c r="Q28" s="104"/>
      <c r="R28" s="104"/>
      <c r="S28" s="104"/>
      <c r="T28" s="104"/>
      <c r="U28" s="104"/>
    </row>
    <row r="29" spans="1:30" ht="15.75" customHeight="1" x14ac:dyDescent="0.2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Sheet40">
    <pageSetUpPr fitToPage="1"/>
  </sheetPr>
  <dimension ref="A1:AD3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8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8.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578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28000</v>
      </c>
      <c r="H2" s="7" t="s">
        <v>462</v>
      </c>
      <c r="W2" s="21">
        <v>1</v>
      </c>
      <c r="X2" s="21">
        <v>3096</v>
      </c>
      <c r="Y2" s="24">
        <v>44620</v>
      </c>
      <c r="Z2" s="21" t="s">
        <v>514</v>
      </c>
      <c r="AA2" s="21" t="s">
        <v>492</v>
      </c>
      <c r="AB2" s="21">
        <v>11.1</v>
      </c>
      <c r="AC2" s="21" t="s">
        <v>498</v>
      </c>
      <c r="AD2" s="21">
        <v>56</v>
      </c>
    </row>
    <row r="3" spans="1:30" ht="15.75" customHeight="1" thickBot="1" x14ac:dyDescent="0.25">
      <c r="W3" s="21">
        <v>2</v>
      </c>
      <c r="X3" s="21">
        <v>3068</v>
      </c>
      <c r="Y3" s="24">
        <v>44606</v>
      </c>
      <c r="Z3" s="21" t="s">
        <v>518</v>
      </c>
      <c r="AA3" s="21" t="s">
        <v>492</v>
      </c>
      <c r="AB3" s="21">
        <v>11</v>
      </c>
      <c r="AC3" s="21" t="s">
        <v>499</v>
      </c>
      <c r="AD3" s="21">
        <v>51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3062</v>
      </c>
      <c r="Y4" s="24">
        <v>44600</v>
      </c>
      <c r="Z4" s="21" t="s">
        <v>518</v>
      </c>
      <c r="AA4" s="21" t="s">
        <v>493</v>
      </c>
      <c r="AB4" s="21">
        <v>10.9</v>
      </c>
      <c r="AC4" s="21" t="s">
        <v>499</v>
      </c>
      <c r="AD4" s="21">
        <v>53</v>
      </c>
    </row>
    <row r="5" spans="1:30" ht="15.75" customHeight="1" thickBot="1" x14ac:dyDescent="0.25">
      <c r="A5" s="21">
        <v>0</v>
      </c>
      <c r="B5" s="22">
        <v>4.0333333333333332E-3</v>
      </c>
      <c r="C5" s="22">
        <v>5.3103448275862077E-3</v>
      </c>
      <c r="D5" s="41">
        <v>9.2999999999999992E-3</v>
      </c>
      <c r="F5" s="21" t="s">
        <v>471</v>
      </c>
      <c r="G5" s="23">
        <v>31012</v>
      </c>
      <c r="H5" s="21">
        <v>1.1200000000000001</v>
      </c>
      <c r="J5" s="164" t="s">
        <v>472</v>
      </c>
      <c r="K5" s="165"/>
      <c r="L5" s="165"/>
      <c r="M5" s="165"/>
      <c r="N5" s="166"/>
      <c r="W5" s="21">
        <v>4</v>
      </c>
      <c r="X5" s="21">
        <v>3025</v>
      </c>
      <c r="Y5" s="24">
        <v>44606</v>
      </c>
      <c r="Z5" s="21" t="s">
        <v>515</v>
      </c>
      <c r="AA5" s="21" t="s">
        <v>492</v>
      </c>
      <c r="AB5" s="21">
        <v>10.8</v>
      </c>
      <c r="AC5" s="21" t="s">
        <v>499</v>
      </c>
      <c r="AD5" s="21">
        <v>56</v>
      </c>
    </row>
    <row r="6" spans="1:30" ht="15.75" customHeight="1" thickBot="1" x14ac:dyDescent="0.25">
      <c r="A6" s="21">
        <v>1</v>
      </c>
      <c r="B6" s="22">
        <v>3.106130268199234E-3</v>
      </c>
      <c r="C6" s="22">
        <v>4.3448275862068963E-3</v>
      </c>
      <c r="D6" s="22">
        <v>7.4000000000000003E-3</v>
      </c>
      <c r="F6" s="21" t="s">
        <v>473</v>
      </c>
      <c r="G6" s="23">
        <v>35003</v>
      </c>
      <c r="H6" s="21">
        <v>1.27</v>
      </c>
      <c r="J6" s="113" t="s">
        <v>474</v>
      </c>
      <c r="K6" s="114">
        <f>LARGE((K8,K9),1)</f>
        <v>0.61171769359623807</v>
      </c>
      <c r="L6" s="45"/>
      <c r="M6" s="45"/>
      <c r="N6" s="114" t="s">
        <v>499</v>
      </c>
      <c r="W6" s="21">
        <v>5</v>
      </c>
      <c r="X6" s="21">
        <v>3001</v>
      </c>
      <c r="Y6" s="24">
        <v>44600</v>
      </c>
      <c r="Z6" s="21" t="s">
        <v>517</v>
      </c>
      <c r="AA6" s="21" t="s">
        <v>493</v>
      </c>
      <c r="AB6" s="21">
        <v>10.7</v>
      </c>
      <c r="AC6" s="21" t="s">
        <v>499</v>
      </c>
      <c r="AD6" s="21">
        <v>53</v>
      </c>
    </row>
    <row r="7" spans="1:30" ht="15.75" customHeight="1" thickBot="1" x14ac:dyDescent="0.25">
      <c r="A7" s="21">
        <v>2</v>
      </c>
      <c r="B7" s="22">
        <v>1.9934865900383143E-3</v>
      </c>
      <c r="C7" s="22">
        <v>2.5210727969348658E-3</v>
      </c>
      <c r="D7" s="22">
        <v>4.4999999999999997E-3</v>
      </c>
      <c r="F7" s="21" t="s">
        <v>475</v>
      </c>
      <c r="G7" s="23">
        <v>33993</v>
      </c>
      <c r="H7" s="21">
        <v>1.23</v>
      </c>
      <c r="J7" s="12" t="s">
        <v>476</v>
      </c>
      <c r="K7" s="114">
        <f>LARGE((K10,K11),1)</f>
        <v>0.54877330716388617</v>
      </c>
      <c r="L7" s="45"/>
      <c r="M7" s="45"/>
      <c r="N7" s="114" t="s">
        <v>499</v>
      </c>
      <c r="W7" s="21">
        <v>6</v>
      </c>
      <c r="X7" s="21">
        <v>2986</v>
      </c>
      <c r="Y7" s="24">
        <v>44853</v>
      </c>
      <c r="Z7" s="21" t="s">
        <v>514</v>
      </c>
      <c r="AA7" s="21" t="s">
        <v>494</v>
      </c>
      <c r="AB7" s="21">
        <v>10.7</v>
      </c>
      <c r="AC7" s="21" t="s">
        <v>499</v>
      </c>
      <c r="AD7" s="21">
        <v>53</v>
      </c>
    </row>
    <row r="8" spans="1:30" ht="15.75" customHeight="1" thickBot="1" x14ac:dyDescent="0.3">
      <c r="A8" s="21">
        <v>3</v>
      </c>
      <c r="B8" s="22">
        <v>2.2252873563218391E-3</v>
      </c>
      <c r="C8" s="22">
        <v>1.9846743295019158E-3</v>
      </c>
      <c r="D8" s="22">
        <v>4.3E-3</v>
      </c>
      <c r="F8" s="21" t="s">
        <v>477</v>
      </c>
      <c r="G8" s="23">
        <v>32405</v>
      </c>
      <c r="H8" s="21">
        <v>1.17</v>
      </c>
      <c r="K8" s="16">
        <f>LARGE(B11:C11,1)/(B11+C11)</f>
        <v>0.61171769359623807</v>
      </c>
      <c r="W8" s="21">
        <v>7</v>
      </c>
      <c r="X8" s="21">
        <v>2970</v>
      </c>
      <c r="Y8" s="24">
        <v>44600</v>
      </c>
      <c r="Z8" s="21" t="s">
        <v>515</v>
      </c>
      <c r="AA8" s="21" t="s">
        <v>493</v>
      </c>
      <c r="AB8" s="21">
        <v>10.6</v>
      </c>
      <c r="AC8" s="21" t="s">
        <v>499</v>
      </c>
      <c r="AD8" s="21">
        <v>55</v>
      </c>
    </row>
    <row r="9" spans="1:30" ht="15.75" customHeight="1" thickBot="1" x14ac:dyDescent="0.3">
      <c r="A9" s="21">
        <v>4</v>
      </c>
      <c r="B9" s="22">
        <v>4.4042145593869734E-3</v>
      </c>
      <c r="C9" s="22">
        <v>3.1647509578544061E-3</v>
      </c>
      <c r="D9" s="22">
        <v>7.7000000000000002E-3</v>
      </c>
      <c r="F9" s="21" t="s">
        <v>478</v>
      </c>
      <c r="G9" s="23">
        <v>20268</v>
      </c>
      <c r="H9" s="21">
        <v>0.73</v>
      </c>
      <c r="K9" s="16">
        <f>LARGE(B12:C12,1)/(B12+C12)</f>
        <v>0.54000708889614768</v>
      </c>
      <c r="W9" s="21">
        <v>8</v>
      </c>
      <c r="X9" s="21">
        <v>2946</v>
      </c>
      <c r="Y9" s="24">
        <v>44606</v>
      </c>
      <c r="Z9" s="21" t="s">
        <v>516</v>
      </c>
      <c r="AA9" s="21" t="s">
        <v>492</v>
      </c>
      <c r="AB9" s="21">
        <v>10.5</v>
      </c>
      <c r="AC9" s="21" t="s">
        <v>499</v>
      </c>
      <c r="AD9" s="21">
        <v>51</v>
      </c>
    </row>
    <row r="10" spans="1:30" ht="15.75" customHeight="1" thickBot="1" x14ac:dyDescent="0.3">
      <c r="A10" s="21">
        <v>5</v>
      </c>
      <c r="B10" s="22">
        <v>8.252107279693487E-3</v>
      </c>
      <c r="C10" s="22">
        <v>8.9578544061302678E-3</v>
      </c>
      <c r="D10" s="22">
        <v>1.72E-2</v>
      </c>
      <c r="F10" s="21" t="s">
        <v>479</v>
      </c>
      <c r="G10" s="23">
        <v>19599</v>
      </c>
      <c r="H10" s="21">
        <v>0.71</v>
      </c>
      <c r="K10" s="16">
        <f>LARGE(B20:C20,1)/(B20+C20)</f>
        <v>0.54877330716388617</v>
      </c>
      <c r="W10" s="21">
        <v>9</v>
      </c>
      <c r="X10" s="21">
        <v>2945</v>
      </c>
      <c r="Y10" s="24">
        <v>44606</v>
      </c>
      <c r="Z10" s="21" t="s">
        <v>514</v>
      </c>
      <c r="AA10" s="21" t="s">
        <v>492</v>
      </c>
      <c r="AB10" s="21">
        <v>10.5</v>
      </c>
      <c r="AC10" s="21" t="s">
        <v>499</v>
      </c>
      <c r="AD10" s="21">
        <v>51</v>
      </c>
    </row>
    <row r="11" spans="1:30" ht="15.75" customHeight="1" thickBot="1" x14ac:dyDescent="0.3">
      <c r="A11" s="21">
        <v>6</v>
      </c>
      <c r="B11" s="22">
        <v>1.4742528735632185E-2</v>
      </c>
      <c r="C11" s="22">
        <v>2.3226053639846742E-2</v>
      </c>
      <c r="D11" s="22">
        <v>3.7499999999999999E-2</v>
      </c>
      <c r="F11" s="21" t="s">
        <v>480</v>
      </c>
      <c r="G11" s="23">
        <v>20751</v>
      </c>
      <c r="H11" s="21">
        <v>0.75</v>
      </c>
      <c r="K11" s="16">
        <f>LARGE(B21:C21,1)/(B21+C21)</f>
        <v>0.54646018924021533</v>
      </c>
      <c r="W11" s="21">
        <v>10</v>
      </c>
      <c r="X11" s="21">
        <v>2907</v>
      </c>
      <c r="Y11" s="24">
        <v>44600</v>
      </c>
      <c r="Z11" s="21" t="s">
        <v>514</v>
      </c>
      <c r="AA11" s="21" t="s">
        <v>493</v>
      </c>
      <c r="AB11" s="21">
        <v>10.4</v>
      </c>
      <c r="AC11" s="21" t="s">
        <v>499</v>
      </c>
      <c r="AD11" s="21">
        <v>55</v>
      </c>
    </row>
    <row r="12" spans="1:30" ht="15.75" customHeight="1" thickBot="1" x14ac:dyDescent="0.25">
      <c r="A12" s="21">
        <v>7</v>
      </c>
      <c r="B12" s="22">
        <v>2.5359003831417624E-2</v>
      </c>
      <c r="C12" s="22">
        <v>2.9770114942528736E-2</v>
      </c>
      <c r="D12" s="22">
        <v>5.5100000000000003E-2</v>
      </c>
      <c r="F12" s="21" t="s">
        <v>481</v>
      </c>
      <c r="G12" s="23">
        <v>27801</v>
      </c>
      <c r="H12" s="21">
        <v>1.01</v>
      </c>
      <c r="W12" s="21">
        <v>20</v>
      </c>
      <c r="X12" s="21">
        <v>2780</v>
      </c>
      <c r="Y12" s="24">
        <v>44853</v>
      </c>
      <c r="Z12" s="21" t="s">
        <v>516</v>
      </c>
      <c r="AA12" s="21" t="s">
        <v>494</v>
      </c>
      <c r="AB12" s="21">
        <v>9.9</v>
      </c>
      <c r="AC12" s="21" t="s">
        <v>499</v>
      </c>
      <c r="AD12" s="21">
        <v>51</v>
      </c>
    </row>
    <row r="13" spans="1:30" ht="15.75" customHeight="1" thickBot="1" x14ac:dyDescent="0.25">
      <c r="A13" s="21">
        <v>8</v>
      </c>
      <c r="B13" s="22">
        <v>2.725977011494253E-2</v>
      </c>
      <c r="C13" s="22">
        <v>2.6015325670498083E-2</v>
      </c>
      <c r="D13" s="22">
        <v>5.3699999999999998E-2</v>
      </c>
      <c r="F13" s="21" t="s">
        <v>482</v>
      </c>
      <c r="G13" s="23">
        <v>25831</v>
      </c>
      <c r="H13" s="21">
        <v>0.93</v>
      </c>
      <c r="W13" s="21">
        <v>25</v>
      </c>
      <c r="X13" s="21">
        <v>2754</v>
      </c>
      <c r="Y13" s="24">
        <v>44665</v>
      </c>
      <c r="Z13" s="21" t="s">
        <v>518</v>
      </c>
      <c r="AA13" s="21" t="s">
        <v>495</v>
      </c>
      <c r="AB13" s="21">
        <v>9.8000000000000007</v>
      </c>
      <c r="AC13" s="21" t="s">
        <v>498</v>
      </c>
      <c r="AD13" s="21">
        <v>50</v>
      </c>
    </row>
    <row r="14" spans="1:30" ht="15.75" customHeight="1" thickBot="1" x14ac:dyDescent="0.25">
      <c r="A14" s="21">
        <v>9</v>
      </c>
      <c r="B14" s="22">
        <v>2.5080842911877396E-2</v>
      </c>
      <c r="C14" s="22">
        <v>2.6605363984674328E-2</v>
      </c>
      <c r="D14" s="22">
        <v>5.1900000000000002E-2</v>
      </c>
      <c r="F14" s="21" t="s">
        <v>483</v>
      </c>
      <c r="G14" s="23">
        <v>28232</v>
      </c>
      <c r="H14" s="21">
        <v>1.02</v>
      </c>
      <c r="W14" s="21">
        <v>30</v>
      </c>
      <c r="X14" s="21">
        <v>2738</v>
      </c>
      <c r="Y14" s="24">
        <v>44853</v>
      </c>
      <c r="Z14" s="21" t="s">
        <v>518</v>
      </c>
      <c r="AA14" s="21" t="s">
        <v>494</v>
      </c>
      <c r="AB14" s="21">
        <v>9.8000000000000007</v>
      </c>
      <c r="AC14" s="21" t="s">
        <v>499</v>
      </c>
      <c r="AD14" s="21">
        <v>54</v>
      </c>
    </row>
    <row r="15" spans="1:30" ht="15.75" customHeight="1" thickBot="1" x14ac:dyDescent="0.25">
      <c r="A15" s="21">
        <v>10</v>
      </c>
      <c r="B15" s="22">
        <v>2.7306130268199235E-2</v>
      </c>
      <c r="C15" s="22">
        <v>2.8482758620689653E-2</v>
      </c>
      <c r="D15" s="22">
        <v>5.6000000000000001E-2</v>
      </c>
      <c r="F15" s="21" t="s">
        <v>484</v>
      </c>
      <c r="G15" s="23">
        <v>32737</v>
      </c>
      <c r="H15" s="21">
        <v>1.18</v>
      </c>
      <c r="W15" s="21">
        <v>35</v>
      </c>
      <c r="X15" s="21">
        <v>2721</v>
      </c>
      <c r="Y15" s="24">
        <v>44601</v>
      </c>
      <c r="Z15" s="21" t="s">
        <v>516</v>
      </c>
      <c r="AA15" s="21" t="s">
        <v>494</v>
      </c>
      <c r="AB15" s="21">
        <v>9.6999999999999993</v>
      </c>
      <c r="AC15" s="21" t="s">
        <v>499</v>
      </c>
      <c r="AD15" s="21">
        <v>51</v>
      </c>
    </row>
    <row r="16" spans="1:30" ht="15.75" customHeight="1" thickBot="1" x14ac:dyDescent="0.25">
      <c r="A16" s="21">
        <v>11</v>
      </c>
      <c r="B16" s="22">
        <v>3.0551340996168581E-2</v>
      </c>
      <c r="C16" s="22">
        <v>3.1701149425287359E-2</v>
      </c>
      <c r="D16" s="22">
        <v>6.25E-2</v>
      </c>
      <c r="F16" s="21" t="s">
        <v>485</v>
      </c>
      <c r="G16" s="23">
        <v>28824</v>
      </c>
      <c r="H16" s="21"/>
      <c r="W16" s="21">
        <v>40</v>
      </c>
      <c r="X16" s="21">
        <v>2715</v>
      </c>
      <c r="Y16" s="24">
        <v>44672</v>
      </c>
      <c r="Z16" s="21" t="s">
        <v>513</v>
      </c>
      <c r="AA16" s="21" t="s">
        <v>495</v>
      </c>
      <c r="AB16" s="21">
        <v>9.6999999999999993</v>
      </c>
      <c r="AC16" s="21" t="s">
        <v>499</v>
      </c>
      <c r="AD16" s="21">
        <v>54</v>
      </c>
    </row>
    <row r="17" spans="1:30" ht="15.75" customHeight="1" thickBot="1" x14ac:dyDescent="0.25">
      <c r="A17" s="21">
        <v>12</v>
      </c>
      <c r="B17" s="22">
        <v>3.3703831417624522E-2</v>
      </c>
      <c r="C17" s="22">
        <v>3.6153256704980846E-2</v>
      </c>
      <c r="D17" s="22">
        <v>7.0099999999999996E-2</v>
      </c>
      <c r="W17" s="21">
        <v>45</v>
      </c>
      <c r="X17" s="21">
        <v>2692</v>
      </c>
      <c r="Y17" s="24">
        <v>44614</v>
      </c>
      <c r="Z17" s="21" t="s">
        <v>518</v>
      </c>
      <c r="AA17" s="21" t="s">
        <v>493</v>
      </c>
      <c r="AB17" s="21">
        <v>9.6</v>
      </c>
      <c r="AC17" s="21" t="s">
        <v>499</v>
      </c>
      <c r="AD17" s="21">
        <v>50</v>
      </c>
    </row>
    <row r="18" spans="1:30" ht="15.75" customHeight="1" thickBot="1" x14ac:dyDescent="0.25">
      <c r="A18" s="21">
        <v>13</v>
      </c>
      <c r="B18" s="22">
        <v>3.3425670498084287E-2</v>
      </c>
      <c r="C18" s="22">
        <v>3.7655172413793105E-2</v>
      </c>
      <c r="D18" s="22">
        <v>7.1199999999999999E-2</v>
      </c>
      <c r="W18" s="21">
        <v>50</v>
      </c>
      <c r="X18" s="21">
        <v>2683</v>
      </c>
      <c r="Y18" s="24">
        <v>44642</v>
      </c>
      <c r="Z18" s="21" t="s">
        <v>518</v>
      </c>
      <c r="AA18" s="21" t="s">
        <v>493</v>
      </c>
      <c r="AB18" s="21">
        <v>9.6</v>
      </c>
      <c r="AC18" s="21" t="s">
        <v>498</v>
      </c>
      <c r="AD18" s="21">
        <v>50</v>
      </c>
    </row>
    <row r="19" spans="1:30" ht="15.75" customHeight="1" thickBot="1" x14ac:dyDescent="0.25">
      <c r="A19" s="21">
        <v>14</v>
      </c>
      <c r="B19" s="22">
        <v>3.1988505747126438E-2</v>
      </c>
      <c r="C19" s="22">
        <v>3.7226053639846747E-2</v>
      </c>
      <c r="D19" s="22">
        <v>6.9199999999999998E-2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2646</v>
      </c>
      <c r="Y19" s="24">
        <v>44593</v>
      </c>
      <c r="Z19" s="21" t="s">
        <v>518</v>
      </c>
      <c r="AA19" s="21" t="s">
        <v>493</v>
      </c>
      <c r="AB19" s="21">
        <v>9.4</v>
      </c>
      <c r="AC19" s="21" t="s">
        <v>499</v>
      </c>
      <c r="AD19" s="21">
        <v>52</v>
      </c>
    </row>
    <row r="20" spans="1:30" ht="15.75" customHeight="1" thickBot="1" x14ac:dyDescent="0.25">
      <c r="A20" s="21">
        <v>15</v>
      </c>
      <c r="B20" s="22">
        <v>3.0829501915708817E-2</v>
      </c>
      <c r="C20" s="22">
        <v>3.7494252873563221E-2</v>
      </c>
      <c r="D20" s="22">
        <v>6.8199999999999997E-2</v>
      </c>
      <c r="F20" s="21" t="s">
        <v>488</v>
      </c>
      <c r="G20" s="23">
        <v>19637</v>
      </c>
      <c r="H20" s="21">
        <v>0.71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2622</v>
      </c>
      <c r="Y20" s="24">
        <v>44651</v>
      </c>
      <c r="Z20" s="21" t="s">
        <v>516</v>
      </c>
      <c r="AA20" s="21" t="s">
        <v>495</v>
      </c>
      <c r="AB20" s="21">
        <v>9.4</v>
      </c>
      <c r="AC20" s="21" t="s">
        <v>498</v>
      </c>
      <c r="AD20" s="21">
        <v>54</v>
      </c>
    </row>
    <row r="21" spans="1:30" ht="15.75" customHeight="1" thickBot="1" x14ac:dyDescent="0.25">
      <c r="A21" s="21">
        <v>16</v>
      </c>
      <c r="B21" s="22">
        <v>3.1385823754789273E-2</v>
      </c>
      <c r="C21" s="22">
        <v>3.7816091954022982E-2</v>
      </c>
      <c r="D21" s="22">
        <v>6.9099999999999995E-2</v>
      </c>
      <c r="F21" s="21" t="s">
        <v>492</v>
      </c>
      <c r="G21" s="23">
        <v>28359</v>
      </c>
      <c r="H21" s="21">
        <v>1.03</v>
      </c>
      <c r="J21" s="12">
        <v>5</v>
      </c>
      <c r="K21" s="12">
        <f>X6</f>
        <v>3001</v>
      </c>
      <c r="L21" s="18"/>
      <c r="M21" s="12"/>
      <c r="N21" s="140">
        <f>K21/$F$2</f>
        <v>0.10717857142857143</v>
      </c>
      <c r="W21" s="21">
        <v>125</v>
      </c>
      <c r="X21" s="21">
        <v>2601</v>
      </c>
      <c r="Y21" s="24">
        <v>44651</v>
      </c>
      <c r="Z21" s="21" t="s">
        <v>518</v>
      </c>
      <c r="AA21" s="21" t="s">
        <v>495</v>
      </c>
      <c r="AB21" s="21">
        <v>9.3000000000000007</v>
      </c>
      <c r="AC21" s="21" t="s">
        <v>498</v>
      </c>
      <c r="AD21" s="21">
        <v>51</v>
      </c>
    </row>
    <row r="22" spans="1:30" ht="15.75" customHeight="1" thickBot="1" x14ac:dyDescent="0.25">
      <c r="A22" s="21">
        <v>17</v>
      </c>
      <c r="B22" s="22">
        <v>3.1617624521072793E-2</v>
      </c>
      <c r="C22" s="22">
        <v>3.7065134099616856E-2</v>
      </c>
      <c r="D22" s="22">
        <v>6.8699999999999997E-2</v>
      </c>
      <c r="F22" s="21" t="s">
        <v>493</v>
      </c>
      <c r="G22" s="23">
        <v>29828</v>
      </c>
      <c r="H22" s="21">
        <v>1.08</v>
      </c>
      <c r="J22" s="12">
        <v>10</v>
      </c>
      <c r="K22" s="12">
        <f>X11</f>
        <v>2907</v>
      </c>
      <c r="L22" s="18"/>
      <c r="M22" s="12"/>
      <c r="N22" s="140">
        <f t="shared" ref="N22:N28" si="0">K22/$F$2</f>
        <v>0.10382142857142856</v>
      </c>
      <c r="W22" s="21">
        <v>150</v>
      </c>
      <c r="X22" s="21">
        <v>2580</v>
      </c>
      <c r="Y22" s="24">
        <v>44867</v>
      </c>
      <c r="Z22" s="21" t="s">
        <v>513</v>
      </c>
      <c r="AA22" s="21" t="s">
        <v>494</v>
      </c>
      <c r="AB22" s="21">
        <v>9.1999999999999993</v>
      </c>
      <c r="AC22" s="21" t="s">
        <v>498</v>
      </c>
      <c r="AD22" s="21">
        <v>51</v>
      </c>
    </row>
    <row r="23" spans="1:30" ht="15.75" customHeight="1" thickBot="1" x14ac:dyDescent="0.25">
      <c r="A23" s="21">
        <v>18</v>
      </c>
      <c r="B23" s="22">
        <v>2.6425287356321842E-2</v>
      </c>
      <c r="C23" s="22">
        <v>3.1272030651340994E-2</v>
      </c>
      <c r="D23" s="22">
        <v>5.7700000000000001E-2</v>
      </c>
      <c r="F23" s="21" t="s">
        <v>494</v>
      </c>
      <c r="G23" s="23">
        <v>30338</v>
      </c>
      <c r="H23" s="21">
        <v>1.1000000000000001</v>
      </c>
      <c r="J23" s="12">
        <v>20</v>
      </c>
      <c r="K23" s="12">
        <f>X12</f>
        <v>2780</v>
      </c>
      <c r="L23" s="18"/>
      <c r="M23" s="12"/>
      <c r="N23" s="140">
        <f t="shared" si="0"/>
        <v>9.9285714285714283E-2</v>
      </c>
      <c r="W23" s="21">
        <v>175</v>
      </c>
      <c r="X23" s="21">
        <v>2556</v>
      </c>
      <c r="Y23" s="24">
        <v>44666</v>
      </c>
      <c r="Z23" s="21" t="s">
        <v>517</v>
      </c>
      <c r="AA23" s="21" t="s">
        <v>496</v>
      </c>
      <c r="AB23" s="21">
        <v>9.1</v>
      </c>
      <c r="AC23" s="21" t="s">
        <v>499</v>
      </c>
      <c r="AD23" s="21">
        <v>51</v>
      </c>
    </row>
    <row r="24" spans="1:30" ht="15.75" customHeight="1" thickBot="1" x14ac:dyDescent="0.25">
      <c r="A24" s="21">
        <v>19</v>
      </c>
      <c r="B24" s="22">
        <v>2.1835632183908049E-2</v>
      </c>
      <c r="C24" s="22">
        <v>2.7731800766283527E-2</v>
      </c>
      <c r="D24" s="22">
        <v>4.9399999999999999E-2</v>
      </c>
      <c r="F24" s="21" t="s">
        <v>495</v>
      </c>
      <c r="G24" s="23">
        <v>30772</v>
      </c>
      <c r="H24" s="21">
        <v>1.1100000000000001</v>
      </c>
      <c r="J24" s="12">
        <v>30</v>
      </c>
      <c r="K24" s="12">
        <f>X14</f>
        <v>2738</v>
      </c>
      <c r="L24" s="18"/>
      <c r="M24" s="12"/>
      <c r="N24" s="140">
        <f t="shared" si="0"/>
        <v>9.7785714285714281E-2</v>
      </c>
      <c r="W24" s="21">
        <v>200</v>
      </c>
      <c r="X24" s="21">
        <v>2543</v>
      </c>
      <c r="Y24" s="24">
        <v>44594</v>
      </c>
      <c r="Z24" s="21" t="s">
        <v>514</v>
      </c>
      <c r="AA24" s="21" t="s">
        <v>494</v>
      </c>
      <c r="AB24" s="21">
        <v>9.1</v>
      </c>
      <c r="AC24" s="21" t="s">
        <v>499</v>
      </c>
      <c r="AD24" s="21">
        <v>51</v>
      </c>
    </row>
    <row r="25" spans="1:30" ht="15.75" customHeight="1" thickBot="1" x14ac:dyDescent="0.25">
      <c r="A25" s="21">
        <v>20</v>
      </c>
      <c r="B25" s="22">
        <v>1.8265900383141759E-2</v>
      </c>
      <c r="C25" s="22">
        <v>2.3494252873563215E-2</v>
      </c>
      <c r="D25" s="22">
        <v>4.1599999999999998E-2</v>
      </c>
      <c r="F25" s="21" t="s">
        <v>496</v>
      </c>
      <c r="G25" s="23">
        <v>31073</v>
      </c>
      <c r="H25" s="21">
        <v>1.1200000000000001</v>
      </c>
      <c r="J25" s="12">
        <v>50</v>
      </c>
      <c r="K25" s="12">
        <f>X18</f>
        <v>2683</v>
      </c>
      <c r="L25" s="18"/>
      <c r="M25" s="12"/>
      <c r="N25" s="140">
        <f t="shared" si="0"/>
        <v>9.5821428571428571E-2</v>
      </c>
    </row>
    <row r="26" spans="1:30" ht="15.75" customHeight="1" thickBot="1" x14ac:dyDescent="0.25">
      <c r="A26" s="21">
        <v>21</v>
      </c>
      <c r="B26" s="22">
        <v>1.4047126436781609E-2</v>
      </c>
      <c r="C26" s="22">
        <v>1.8076628352490423E-2</v>
      </c>
      <c r="D26" s="22">
        <v>3.2000000000000001E-2</v>
      </c>
      <c r="F26" s="21" t="s">
        <v>497</v>
      </c>
      <c r="G26" s="23">
        <v>23758</v>
      </c>
      <c r="H26" s="21">
        <v>0.86</v>
      </c>
      <c r="J26" s="12">
        <v>100</v>
      </c>
      <c r="K26" s="12">
        <f>X20</f>
        <v>2622</v>
      </c>
      <c r="L26" s="18"/>
      <c r="M26" s="12"/>
      <c r="N26" s="140">
        <f t="shared" si="0"/>
        <v>9.3642857142857139E-2</v>
      </c>
    </row>
    <row r="27" spans="1:30" ht="15.75" customHeight="1" thickBot="1" x14ac:dyDescent="0.25">
      <c r="A27" s="21">
        <v>22</v>
      </c>
      <c r="B27" s="22">
        <v>9.6429118773946349E-3</v>
      </c>
      <c r="C27" s="22">
        <v>1.2337164750957854E-2</v>
      </c>
      <c r="D27" s="22">
        <v>2.1899999999999999E-2</v>
      </c>
      <c r="J27" s="12">
        <v>150</v>
      </c>
      <c r="K27" s="12">
        <f>X22</f>
        <v>2580</v>
      </c>
      <c r="L27" s="18"/>
      <c r="M27" s="12"/>
      <c r="N27" s="140">
        <f t="shared" si="0"/>
        <v>9.2142857142857137E-2</v>
      </c>
    </row>
    <row r="28" spans="1:30" ht="15.75" customHeight="1" thickBot="1" x14ac:dyDescent="0.25">
      <c r="A28" s="21">
        <v>23</v>
      </c>
      <c r="B28" s="22">
        <v>6.1195402298850577E-3</v>
      </c>
      <c r="C28" s="22">
        <v>7.7777777777777776E-3</v>
      </c>
      <c r="D28" s="22">
        <v>1.38E-2</v>
      </c>
      <c r="J28" s="12">
        <v>200</v>
      </c>
      <c r="K28" s="12">
        <f>X24</f>
        <v>2543</v>
      </c>
      <c r="L28" s="18"/>
      <c r="M28" s="12"/>
      <c r="N28" s="140">
        <f t="shared" si="0"/>
        <v>9.0821428571428567E-2</v>
      </c>
    </row>
    <row r="29" spans="1:30" ht="15.75" customHeight="1" x14ac:dyDescent="0.2"/>
    <row r="30" spans="1:30" x14ac:dyDescent="0.2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Sheet41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10.375" hidden="1" customWidth="1"/>
  </cols>
  <sheetData>
    <row r="1" spans="1:30" ht="24" thickBot="1" x14ac:dyDescent="0.25">
      <c r="A1" s="151" t="s">
        <v>543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4">
      <c r="D2" s="5" t="s">
        <v>623</v>
      </c>
      <c r="F2" s="6">
        <v>26800</v>
      </c>
      <c r="H2" s="7" t="s">
        <v>462</v>
      </c>
      <c r="W2" s="21">
        <v>1</v>
      </c>
      <c r="X2" s="21">
        <v>2996</v>
      </c>
      <c r="Y2" s="24">
        <v>44854</v>
      </c>
      <c r="Z2" s="21" t="s">
        <v>513</v>
      </c>
      <c r="AA2" s="21" t="s">
        <v>495</v>
      </c>
      <c r="AB2" s="21">
        <v>11.2</v>
      </c>
      <c r="AC2" s="21" t="s">
        <v>464</v>
      </c>
      <c r="AD2" s="21">
        <v>59</v>
      </c>
    </row>
    <row r="3" spans="1:30" ht="15.75" customHeight="1" thickBot="1" x14ac:dyDescent="0.25">
      <c r="W3" s="21">
        <v>2</v>
      </c>
      <c r="X3" s="21">
        <v>2742</v>
      </c>
      <c r="Y3" s="24">
        <v>44853</v>
      </c>
      <c r="Z3" s="21" t="s">
        <v>513</v>
      </c>
      <c r="AA3" s="21" t="s">
        <v>494</v>
      </c>
      <c r="AB3" s="21">
        <v>10.199999999999999</v>
      </c>
      <c r="AC3" s="21" t="s">
        <v>464</v>
      </c>
      <c r="AD3" s="21">
        <v>54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2729</v>
      </c>
      <c r="Y4" s="24">
        <v>44764</v>
      </c>
      <c r="Z4" s="21" t="s">
        <v>514</v>
      </c>
      <c r="AA4" s="21" t="s">
        <v>496</v>
      </c>
      <c r="AB4" s="21">
        <v>10.199999999999999</v>
      </c>
      <c r="AC4" s="21" t="s">
        <v>464</v>
      </c>
      <c r="AD4" s="21">
        <v>65</v>
      </c>
    </row>
    <row r="5" spans="1:30" ht="15.75" customHeight="1" thickBot="1" x14ac:dyDescent="0.25">
      <c r="A5" s="21">
        <v>0</v>
      </c>
      <c r="B5" s="22">
        <v>4.9585820895522393E-3</v>
      </c>
      <c r="C5" s="22">
        <v>4.9858208955223882E-3</v>
      </c>
      <c r="D5" s="41">
        <v>0.01</v>
      </c>
      <c r="F5" s="21" t="s">
        <v>471</v>
      </c>
      <c r="G5" s="23">
        <v>25734</v>
      </c>
      <c r="H5" s="21">
        <v>0.95</v>
      </c>
      <c r="J5" s="164" t="s">
        <v>472</v>
      </c>
      <c r="K5" s="165"/>
      <c r="L5" s="165"/>
      <c r="M5" s="165"/>
      <c r="N5" s="166"/>
      <c r="W5" s="21">
        <v>4</v>
      </c>
      <c r="X5" s="21">
        <v>2718</v>
      </c>
      <c r="Y5" s="24">
        <v>44846</v>
      </c>
      <c r="Z5" s="21" t="s">
        <v>513</v>
      </c>
      <c r="AA5" s="21" t="s">
        <v>494</v>
      </c>
      <c r="AB5" s="21">
        <v>10.1</v>
      </c>
      <c r="AC5" s="21" t="s">
        <v>464</v>
      </c>
      <c r="AD5" s="21">
        <v>61</v>
      </c>
    </row>
    <row r="6" spans="1:30" ht="15.75" customHeight="1" thickBot="1" x14ac:dyDescent="0.25">
      <c r="A6" s="21">
        <v>1</v>
      </c>
      <c r="B6" s="22">
        <v>2.9138059701492537E-3</v>
      </c>
      <c r="C6" s="22">
        <v>2.8350746268656713E-3</v>
      </c>
      <c r="D6" s="22">
        <v>5.7999999999999996E-3</v>
      </c>
      <c r="F6" s="21" t="s">
        <v>473</v>
      </c>
      <c r="G6" s="23">
        <v>28529</v>
      </c>
      <c r="H6" s="21">
        <v>1.05</v>
      </c>
      <c r="J6" s="113" t="s">
        <v>474</v>
      </c>
      <c r="K6" s="114">
        <f>LARGE((K8,K9),1)</f>
        <v>0.57762896825396826</v>
      </c>
      <c r="L6" s="45"/>
      <c r="M6" s="45"/>
      <c r="N6" s="114" t="s">
        <v>464</v>
      </c>
      <c r="W6" s="21">
        <v>5</v>
      </c>
      <c r="X6" s="21">
        <v>2717</v>
      </c>
      <c r="Y6" s="24">
        <v>44910</v>
      </c>
      <c r="Z6" s="21" t="s">
        <v>514</v>
      </c>
      <c r="AA6" s="21" t="s">
        <v>495</v>
      </c>
      <c r="AB6" s="21">
        <v>10.1</v>
      </c>
      <c r="AC6" s="21" t="s">
        <v>464</v>
      </c>
      <c r="AD6" s="21">
        <v>57</v>
      </c>
    </row>
    <row r="7" spans="1:30" ht="15.75" customHeight="1" thickBot="1" x14ac:dyDescent="0.25">
      <c r="A7" s="21">
        <v>2</v>
      </c>
      <c r="B7" s="22">
        <v>2.0447761194029852E-3</v>
      </c>
      <c r="C7" s="22">
        <v>1.9552238805970149E-3</v>
      </c>
      <c r="D7" s="22">
        <v>4.0000000000000001E-3</v>
      </c>
      <c r="F7" s="21" t="s">
        <v>475</v>
      </c>
      <c r="G7" s="23">
        <v>29498</v>
      </c>
      <c r="H7" s="21">
        <v>1.08</v>
      </c>
      <c r="J7" s="12" t="s">
        <v>476</v>
      </c>
      <c r="K7" s="114">
        <f>LARGE((K10,K11),1)</f>
        <v>0.5129279318933867</v>
      </c>
      <c r="L7" s="45"/>
      <c r="M7" s="45"/>
      <c r="N7" s="114" t="s">
        <v>465</v>
      </c>
      <c r="W7" s="21">
        <v>6</v>
      </c>
      <c r="X7" s="21">
        <v>2670</v>
      </c>
      <c r="Y7" s="24">
        <v>44859</v>
      </c>
      <c r="Z7" s="21" t="s">
        <v>517</v>
      </c>
      <c r="AA7" s="21" t="s">
        <v>493</v>
      </c>
      <c r="AB7" s="21">
        <v>10</v>
      </c>
      <c r="AC7" s="21" t="s">
        <v>464</v>
      </c>
      <c r="AD7" s="21">
        <v>56</v>
      </c>
    </row>
    <row r="8" spans="1:30" ht="15.75" customHeight="1" thickBot="1" x14ac:dyDescent="0.3">
      <c r="A8" s="21">
        <v>3</v>
      </c>
      <c r="B8" s="22">
        <v>1.8402985074626866E-3</v>
      </c>
      <c r="C8" s="22">
        <v>1.5152985074626864E-3</v>
      </c>
      <c r="D8" s="22">
        <v>3.3E-3</v>
      </c>
      <c r="F8" s="21" t="s">
        <v>477</v>
      </c>
      <c r="G8" s="23">
        <v>30407</v>
      </c>
      <c r="H8" s="21">
        <v>1.1200000000000001</v>
      </c>
      <c r="K8" s="16">
        <f>LARGE(B11:C11,1)/(B11+C11)</f>
        <v>0.57762896825396826</v>
      </c>
      <c r="W8" s="21">
        <v>7</v>
      </c>
      <c r="X8" s="21">
        <v>2632</v>
      </c>
      <c r="Y8" s="24">
        <v>44861</v>
      </c>
      <c r="Z8" s="21" t="s">
        <v>513</v>
      </c>
      <c r="AA8" s="21" t="s">
        <v>495</v>
      </c>
      <c r="AB8" s="21">
        <v>9.8000000000000007</v>
      </c>
      <c r="AC8" s="21" t="s">
        <v>464</v>
      </c>
      <c r="AD8" s="21">
        <v>53</v>
      </c>
    </row>
    <row r="9" spans="1:30" ht="15.75" customHeight="1" thickBot="1" x14ac:dyDescent="0.3">
      <c r="A9" s="21">
        <v>4</v>
      </c>
      <c r="B9" s="22">
        <v>2.3514925373134326E-3</v>
      </c>
      <c r="C9" s="22">
        <v>1.5152985074626864E-3</v>
      </c>
      <c r="D9" s="22">
        <v>3.8999999999999998E-3</v>
      </c>
      <c r="F9" s="21" t="s">
        <v>478</v>
      </c>
      <c r="G9" s="23">
        <v>24563</v>
      </c>
      <c r="H9" s="21">
        <v>0.9</v>
      </c>
      <c r="K9" s="16">
        <f>LARGE(B12:C12,1)/(B12+C12)</f>
        <v>0.55599866187759706</v>
      </c>
      <c r="W9" s="21">
        <v>8</v>
      </c>
      <c r="X9" s="21">
        <v>2616</v>
      </c>
      <c r="Y9" s="24">
        <v>44903</v>
      </c>
      <c r="Z9" s="21" t="s">
        <v>514</v>
      </c>
      <c r="AA9" s="21" t="s">
        <v>495</v>
      </c>
      <c r="AB9" s="21">
        <v>9.8000000000000007</v>
      </c>
      <c r="AC9" s="21" t="s">
        <v>464</v>
      </c>
      <c r="AD9" s="21">
        <v>54</v>
      </c>
    </row>
    <row r="10" spans="1:30" ht="15.75" customHeight="1" thickBot="1" x14ac:dyDescent="0.3">
      <c r="A10" s="21">
        <v>5</v>
      </c>
      <c r="B10" s="22">
        <v>5.1630597014925379E-3</v>
      </c>
      <c r="C10" s="22">
        <v>3.1283582089552241E-3</v>
      </c>
      <c r="D10" s="22">
        <v>8.3000000000000001E-3</v>
      </c>
      <c r="F10" s="21" t="s">
        <v>479</v>
      </c>
      <c r="G10" s="23">
        <v>24194</v>
      </c>
      <c r="H10" s="21">
        <v>0.89</v>
      </c>
      <c r="K10" s="16">
        <f>LARGE(B20:C20,1)/(B20+C20)</f>
        <v>0.5129279318933867</v>
      </c>
      <c r="W10" s="21">
        <v>9</v>
      </c>
      <c r="X10" s="21">
        <v>2613</v>
      </c>
      <c r="Y10" s="24">
        <v>44904</v>
      </c>
      <c r="Z10" s="21" t="s">
        <v>517</v>
      </c>
      <c r="AA10" s="21" t="s">
        <v>496</v>
      </c>
      <c r="AB10" s="21">
        <v>9.8000000000000007</v>
      </c>
      <c r="AC10" s="21" t="s">
        <v>464</v>
      </c>
      <c r="AD10" s="21">
        <v>52</v>
      </c>
    </row>
    <row r="11" spans="1:30" ht="15.75" customHeight="1" thickBot="1" x14ac:dyDescent="0.3">
      <c r="A11" s="21">
        <v>6</v>
      </c>
      <c r="B11" s="22">
        <v>1.2166417910447761E-2</v>
      </c>
      <c r="C11" s="22">
        <v>8.8962686567164179E-3</v>
      </c>
      <c r="D11" s="22">
        <v>2.1100000000000001E-2</v>
      </c>
      <c r="F11" s="21" t="s">
        <v>480</v>
      </c>
      <c r="G11" s="23">
        <v>24207</v>
      </c>
      <c r="H11" s="21">
        <v>0.89</v>
      </c>
      <c r="K11" s="16">
        <f>LARGE(B21:C21,1)/(B21+C21)</f>
        <v>0.50370795878550767</v>
      </c>
      <c r="W11" s="21">
        <v>10</v>
      </c>
      <c r="X11" s="21">
        <v>2605</v>
      </c>
      <c r="Y11" s="24">
        <v>44897</v>
      </c>
      <c r="Z11" s="21" t="s">
        <v>513</v>
      </c>
      <c r="AA11" s="21" t="s">
        <v>496</v>
      </c>
      <c r="AB11" s="21">
        <v>9.6999999999999993</v>
      </c>
      <c r="AC11" s="21" t="s">
        <v>464</v>
      </c>
      <c r="AD11" s="21">
        <v>54</v>
      </c>
    </row>
    <row r="12" spans="1:30" ht="15.75" customHeight="1" thickBot="1" x14ac:dyDescent="0.25">
      <c r="A12" s="21">
        <v>7</v>
      </c>
      <c r="B12" s="22">
        <v>2.3566044776119406E-2</v>
      </c>
      <c r="C12" s="22">
        <v>1.8819029850746266E-2</v>
      </c>
      <c r="D12" s="22">
        <v>4.24E-2</v>
      </c>
      <c r="F12" s="21" t="s">
        <v>481</v>
      </c>
      <c r="G12" s="23">
        <v>25864</v>
      </c>
      <c r="H12" s="21">
        <v>0.95</v>
      </c>
      <c r="W12" s="21">
        <v>20</v>
      </c>
      <c r="X12" s="21">
        <v>2547</v>
      </c>
      <c r="Y12" s="24">
        <v>44862</v>
      </c>
      <c r="Z12" s="21" t="s">
        <v>517</v>
      </c>
      <c r="AA12" s="21" t="s">
        <v>496</v>
      </c>
      <c r="AB12" s="21">
        <v>9.5</v>
      </c>
      <c r="AC12" s="21" t="s">
        <v>464</v>
      </c>
      <c r="AD12" s="21">
        <v>54</v>
      </c>
    </row>
    <row r="13" spans="1:30" ht="15.75" customHeight="1" thickBot="1" x14ac:dyDescent="0.25">
      <c r="A13" s="21">
        <v>8</v>
      </c>
      <c r="B13" s="22">
        <v>3.1080597014925375E-2</v>
      </c>
      <c r="C13" s="22">
        <v>2.6053358208955223E-2</v>
      </c>
      <c r="D13" s="22">
        <v>5.7200000000000001E-2</v>
      </c>
      <c r="F13" s="21" t="s">
        <v>482</v>
      </c>
      <c r="G13" s="23">
        <v>25204</v>
      </c>
      <c r="H13" s="21">
        <v>0.93</v>
      </c>
      <c r="W13" s="21">
        <v>25</v>
      </c>
      <c r="X13" s="21">
        <v>2523</v>
      </c>
      <c r="Y13" s="24">
        <v>44855</v>
      </c>
      <c r="Z13" s="21" t="s">
        <v>517</v>
      </c>
      <c r="AA13" s="21" t="s">
        <v>496</v>
      </c>
      <c r="AB13" s="21">
        <v>9.4</v>
      </c>
      <c r="AC13" s="21" t="s">
        <v>464</v>
      </c>
      <c r="AD13" s="21">
        <v>52</v>
      </c>
    </row>
    <row r="14" spans="1:30" ht="15.75" customHeight="1" thickBot="1" x14ac:dyDescent="0.25">
      <c r="A14" s="21">
        <v>9</v>
      </c>
      <c r="B14" s="22">
        <v>3.1080597014925375E-2</v>
      </c>
      <c r="C14" s="22">
        <v>2.727537313432836E-2</v>
      </c>
      <c r="D14" s="22">
        <v>5.8400000000000001E-2</v>
      </c>
      <c r="F14" s="21" t="s">
        <v>483</v>
      </c>
      <c r="G14" s="23">
        <v>28644</v>
      </c>
      <c r="H14" s="21">
        <v>1.05</v>
      </c>
      <c r="W14" s="21">
        <v>30</v>
      </c>
      <c r="X14" s="21">
        <v>2508</v>
      </c>
      <c r="Y14" s="24">
        <v>44854</v>
      </c>
      <c r="Z14" s="21" t="s">
        <v>514</v>
      </c>
      <c r="AA14" s="21" t="s">
        <v>495</v>
      </c>
      <c r="AB14" s="21">
        <v>9.4</v>
      </c>
      <c r="AC14" s="21" t="s">
        <v>464</v>
      </c>
      <c r="AD14" s="21">
        <v>50</v>
      </c>
    </row>
    <row r="15" spans="1:30" ht="15.75" customHeight="1" thickBot="1" x14ac:dyDescent="0.25">
      <c r="A15" s="21">
        <v>10</v>
      </c>
      <c r="B15" s="22">
        <v>3.2154104477611939E-2</v>
      </c>
      <c r="C15" s="22">
        <v>2.8644029850746267E-2</v>
      </c>
      <c r="D15" s="22">
        <v>6.08E-2</v>
      </c>
      <c r="F15" s="21" t="s">
        <v>484</v>
      </c>
      <c r="G15" s="23">
        <v>27618</v>
      </c>
      <c r="H15" s="21">
        <v>1.01</v>
      </c>
      <c r="W15" s="21">
        <v>35</v>
      </c>
      <c r="X15" s="21">
        <v>2499</v>
      </c>
      <c r="Y15" s="24">
        <v>44873</v>
      </c>
      <c r="Z15" s="21" t="s">
        <v>517</v>
      </c>
      <c r="AA15" s="21" t="s">
        <v>493</v>
      </c>
      <c r="AB15" s="21">
        <v>9.3000000000000007</v>
      </c>
      <c r="AC15" s="21" t="s">
        <v>464</v>
      </c>
      <c r="AD15" s="21">
        <v>53</v>
      </c>
    </row>
    <row r="16" spans="1:30" ht="15.75" customHeight="1" thickBot="1" x14ac:dyDescent="0.25">
      <c r="A16" s="21">
        <v>11</v>
      </c>
      <c r="B16" s="22">
        <v>3.3585447761194029E-2</v>
      </c>
      <c r="C16" s="22">
        <v>3.0061567164179105E-2</v>
      </c>
      <c r="D16" s="22">
        <v>6.3700000000000007E-2</v>
      </c>
      <c r="F16" s="21" t="s">
        <v>485</v>
      </c>
      <c r="G16" s="23">
        <v>27137</v>
      </c>
      <c r="H16" s="21">
        <v>1</v>
      </c>
      <c r="W16" s="21">
        <v>40</v>
      </c>
      <c r="X16" s="21">
        <v>2492</v>
      </c>
      <c r="Y16" s="24">
        <v>44881</v>
      </c>
      <c r="Z16" s="21" t="s">
        <v>517</v>
      </c>
      <c r="AA16" s="21" t="s">
        <v>494</v>
      </c>
      <c r="AB16" s="21">
        <v>9.3000000000000007</v>
      </c>
      <c r="AC16" s="21" t="s">
        <v>464</v>
      </c>
      <c r="AD16" s="21">
        <v>54</v>
      </c>
    </row>
    <row r="17" spans="1:30" ht="15.75" customHeight="1" thickBot="1" x14ac:dyDescent="0.25">
      <c r="A17" s="21">
        <v>12</v>
      </c>
      <c r="B17" s="22">
        <v>3.4863432835820891E-2</v>
      </c>
      <c r="C17" s="22">
        <v>3.2114552238805966E-2</v>
      </c>
      <c r="D17" s="22">
        <v>6.7000000000000004E-2</v>
      </c>
      <c r="W17" s="21">
        <v>45</v>
      </c>
      <c r="X17" s="21">
        <v>2479</v>
      </c>
      <c r="Y17" s="24">
        <v>44866</v>
      </c>
      <c r="Z17" s="21" t="s">
        <v>514</v>
      </c>
      <c r="AA17" s="21" t="s">
        <v>493</v>
      </c>
      <c r="AB17" s="21">
        <v>9.3000000000000007</v>
      </c>
      <c r="AC17" s="21" t="s">
        <v>464</v>
      </c>
      <c r="AD17" s="21">
        <v>51</v>
      </c>
    </row>
    <row r="18" spans="1:30" ht="15.75" customHeight="1" thickBot="1" x14ac:dyDescent="0.25">
      <c r="A18" s="21">
        <v>13</v>
      </c>
      <c r="B18" s="22">
        <v>3.5323507462686567E-2</v>
      </c>
      <c r="C18" s="22">
        <v>3.372761194029851E-2</v>
      </c>
      <c r="D18" s="22">
        <v>6.9000000000000006E-2</v>
      </c>
      <c r="W18" s="21">
        <v>50</v>
      </c>
      <c r="X18" s="21">
        <v>2468</v>
      </c>
      <c r="Y18" s="24">
        <v>44876</v>
      </c>
      <c r="Z18" s="21" t="s">
        <v>517</v>
      </c>
      <c r="AA18" s="21" t="s">
        <v>496</v>
      </c>
      <c r="AB18" s="21">
        <v>9.1999999999999993</v>
      </c>
      <c r="AC18" s="21" t="s">
        <v>464</v>
      </c>
      <c r="AD18" s="21">
        <v>54</v>
      </c>
    </row>
    <row r="19" spans="1:30" ht="15.75" customHeight="1" thickBot="1" x14ac:dyDescent="0.25">
      <c r="A19" s="21">
        <v>14</v>
      </c>
      <c r="B19" s="22">
        <v>3.624365671641791E-2</v>
      </c>
      <c r="C19" s="22">
        <v>3.4411940298507464E-2</v>
      </c>
      <c r="D19" s="22">
        <v>7.0699999999999999E-2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2440</v>
      </c>
      <c r="Y19" s="24">
        <v>44902</v>
      </c>
      <c r="Z19" s="21" t="s">
        <v>514</v>
      </c>
      <c r="AA19" s="21" t="s">
        <v>494</v>
      </c>
      <c r="AB19" s="21">
        <v>9.1</v>
      </c>
      <c r="AC19" s="21" t="s">
        <v>465</v>
      </c>
      <c r="AD19" s="21">
        <v>50</v>
      </c>
    </row>
    <row r="20" spans="1:30" ht="15.75" customHeight="1" thickBot="1" x14ac:dyDescent="0.25">
      <c r="A20" s="21">
        <v>15</v>
      </c>
      <c r="B20" s="22">
        <v>3.6959328358208955E-2</v>
      </c>
      <c r="C20" s="22">
        <v>3.5096268656716417E-2</v>
      </c>
      <c r="D20" s="22">
        <v>7.1999999999999995E-2</v>
      </c>
      <c r="F20" s="21" t="s">
        <v>488</v>
      </c>
      <c r="G20" s="23">
        <v>19817</v>
      </c>
      <c r="H20" s="21">
        <v>0.73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2415</v>
      </c>
      <c r="Y20" s="24">
        <v>44911</v>
      </c>
      <c r="Z20" s="21" t="s">
        <v>514</v>
      </c>
      <c r="AA20" s="21" t="s">
        <v>496</v>
      </c>
      <c r="AB20" s="21">
        <v>9</v>
      </c>
      <c r="AC20" s="21" t="s">
        <v>465</v>
      </c>
      <c r="AD20" s="21">
        <v>51</v>
      </c>
    </row>
    <row r="21" spans="1:30" ht="15.75" customHeight="1" thickBot="1" x14ac:dyDescent="0.25">
      <c r="A21" s="21">
        <v>16</v>
      </c>
      <c r="B21" s="22">
        <v>3.5783582089552242E-2</v>
      </c>
      <c r="C21" s="22">
        <v>3.6318283582089557E-2</v>
      </c>
      <c r="D21" s="22">
        <v>7.2099999999999997E-2</v>
      </c>
      <c r="F21" s="21" t="s">
        <v>492</v>
      </c>
      <c r="G21" s="23">
        <v>28709</v>
      </c>
      <c r="H21" s="21">
        <v>1.05</v>
      </c>
      <c r="J21" s="12">
        <v>5</v>
      </c>
      <c r="K21" s="12">
        <f>X6</f>
        <v>2717</v>
      </c>
      <c r="L21" s="18"/>
      <c r="M21" s="12"/>
      <c r="N21" s="140">
        <f>K21/$F$2</f>
        <v>0.10138059701492537</v>
      </c>
      <c r="W21" s="21">
        <v>125</v>
      </c>
      <c r="X21" s="21">
        <v>2395</v>
      </c>
      <c r="Y21" s="24">
        <v>44867</v>
      </c>
      <c r="Z21" s="21" t="s">
        <v>533</v>
      </c>
      <c r="AA21" s="21" t="s">
        <v>494</v>
      </c>
      <c r="AB21" s="21">
        <v>8.9</v>
      </c>
      <c r="AC21" s="21" t="s">
        <v>464</v>
      </c>
      <c r="AD21" s="21">
        <v>57</v>
      </c>
    </row>
    <row r="22" spans="1:30" ht="15.75" customHeight="1" thickBot="1" x14ac:dyDescent="0.25">
      <c r="A22" s="21">
        <v>17</v>
      </c>
      <c r="B22" s="22">
        <v>3.5579104477611936E-2</v>
      </c>
      <c r="C22" s="22">
        <v>3.744253731343284E-2</v>
      </c>
      <c r="D22" s="22">
        <v>7.2999999999999995E-2</v>
      </c>
      <c r="F22" s="21" t="s">
        <v>493</v>
      </c>
      <c r="G22" s="23">
        <v>28807</v>
      </c>
      <c r="H22" s="21">
        <v>1.06</v>
      </c>
      <c r="J22" s="12">
        <v>10</v>
      </c>
      <c r="K22" s="12">
        <f>X11</f>
        <v>2605</v>
      </c>
      <c r="L22" s="18"/>
      <c r="M22" s="12"/>
      <c r="N22" s="140">
        <f t="shared" ref="N22:N28" si="0">K22/$F$2</f>
        <v>9.720149253731343E-2</v>
      </c>
      <c r="W22" s="21">
        <v>150</v>
      </c>
      <c r="X22" s="21">
        <v>2369</v>
      </c>
      <c r="Y22" s="24">
        <v>44627</v>
      </c>
      <c r="Z22" s="21" t="s">
        <v>521</v>
      </c>
      <c r="AA22" s="21" t="s">
        <v>492</v>
      </c>
      <c r="AB22" s="21">
        <v>8.8000000000000007</v>
      </c>
      <c r="AC22" s="21" t="s">
        <v>465</v>
      </c>
      <c r="AD22" s="21">
        <v>52</v>
      </c>
    </row>
    <row r="23" spans="1:30" ht="15.75" customHeight="1" thickBot="1" x14ac:dyDescent="0.25">
      <c r="A23" s="21">
        <v>18</v>
      </c>
      <c r="B23" s="22">
        <v>3.2358582089552237E-2</v>
      </c>
      <c r="C23" s="22">
        <v>3.5340671641791048E-2</v>
      </c>
      <c r="D23" s="22">
        <v>6.7699999999999996E-2</v>
      </c>
      <c r="F23" s="21" t="s">
        <v>494</v>
      </c>
      <c r="G23" s="23">
        <v>29548</v>
      </c>
      <c r="H23" s="21">
        <v>1.0900000000000001</v>
      </c>
      <c r="J23" s="12">
        <v>20</v>
      </c>
      <c r="K23" s="12">
        <f>X12</f>
        <v>2547</v>
      </c>
      <c r="L23" s="18"/>
      <c r="M23" s="12"/>
      <c r="N23" s="140">
        <f t="shared" si="0"/>
        <v>9.5037313432835821E-2</v>
      </c>
      <c r="W23" s="21">
        <v>175</v>
      </c>
      <c r="X23" s="21">
        <v>2351</v>
      </c>
      <c r="Y23" s="24">
        <v>44651</v>
      </c>
      <c r="Z23" s="21" t="s">
        <v>514</v>
      </c>
      <c r="AA23" s="21" t="s">
        <v>495</v>
      </c>
      <c r="AB23" s="21">
        <v>8.8000000000000007</v>
      </c>
      <c r="AC23" s="21" t="s">
        <v>465</v>
      </c>
      <c r="AD23" s="21">
        <v>54</v>
      </c>
    </row>
    <row r="24" spans="1:30" ht="15.75" customHeight="1" thickBot="1" x14ac:dyDescent="0.25">
      <c r="A24" s="21">
        <v>19</v>
      </c>
      <c r="B24" s="22">
        <v>2.6070895522388057E-2</v>
      </c>
      <c r="C24" s="22">
        <v>2.830186567164179E-2</v>
      </c>
      <c r="D24" s="22">
        <v>5.4399999999999997E-2</v>
      </c>
      <c r="F24" s="21" t="s">
        <v>495</v>
      </c>
      <c r="G24" s="23">
        <v>28759</v>
      </c>
      <c r="H24" s="21">
        <v>1.06</v>
      </c>
      <c r="J24" s="12">
        <v>30</v>
      </c>
      <c r="K24" s="12">
        <f>X14</f>
        <v>2508</v>
      </c>
      <c r="L24" s="18"/>
      <c r="M24" s="12"/>
      <c r="N24" s="140">
        <f t="shared" si="0"/>
        <v>9.3582089552238804E-2</v>
      </c>
      <c r="W24" s="21">
        <v>200</v>
      </c>
      <c r="X24" s="21">
        <v>2338</v>
      </c>
      <c r="Y24" s="24">
        <v>44860</v>
      </c>
      <c r="Z24" s="21" t="s">
        <v>513</v>
      </c>
      <c r="AA24" s="21" t="s">
        <v>494</v>
      </c>
      <c r="AB24" s="21">
        <v>8.6999999999999993</v>
      </c>
      <c r="AC24" s="21" t="s">
        <v>465</v>
      </c>
      <c r="AD24" s="21">
        <v>51</v>
      </c>
    </row>
    <row r="25" spans="1:30" ht="15.75" customHeight="1" thickBot="1" x14ac:dyDescent="0.25">
      <c r="A25" s="21">
        <v>20</v>
      </c>
      <c r="B25" s="22">
        <v>1.9987686567164181E-2</v>
      </c>
      <c r="C25" s="22">
        <v>2.209402985074627E-2</v>
      </c>
      <c r="D25" s="22">
        <v>4.2099999999999999E-2</v>
      </c>
      <c r="F25" s="21" t="s">
        <v>496</v>
      </c>
      <c r="G25" s="23">
        <v>29966</v>
      </c>
      <c r="H25" s="21">
        <v>1.1000000000000001</v>
      </c>
      <c r="J25" s="12">
        <v>50</v>
      </c>
      <c r="K25" s="12">
        <f>X18</f>
        <v>2468</v>
      </c>
      <c r="L25" s="18"/>
      <c r="M25" s="12"/>
      <c r="N25" s="140">
        <f t="shared" si="0"/>
        <v>9.2089552238805966E-2</v>
      </c>
    </row>
    <row r="26" spans="1:30" ht="15.75" customHeight="1" thickBot="1" x14ac:dyDescent="0.25">
      <c r="A26" s="21">
        <v>21</v>
      </c>
      <c r="B26" s="22">
        <v>1.5540298507462687E-2</v>
      </c>
      <c r="C26" s="22">
        <v>1.7352611940298506E-2</v>
      </c>
      <c r="D26" s="22">
        <v>3.2899999999999999E-2</v>
      </c>
      <c r="F26" s="21" t="s">
        <v>497</v>
      </c>
      <c r="G26" s="23">
        <v>24690</v>
      </c>
      <c r="H26" s="21">
        <v>0.91</v>
      </c>
      <c r="J26" s="12">
        <v>100</v>
      </c>
      <c r="K26" s="12">
        <f>X20</f>
        <v>2415</v>
      </c>
      <c r="L26" s="18"/>
      <c r="M26" s="12"/>
      <c r="N26" s="140">
        <f t="shared" si="0"/>
        <v>9.0111940298507456E-2</v>
      </c>
    </row>
    <row r="27" spans="1:30" ht="15.75" customHeight="1" thickBot="1" x14ac:dyDescent="0.25">
      <c r="A27" s="21">
        <v>22</v>
      </c>
      <c r="B27" s="22">
        <v>1.1808582089552237E-2</v>
      </c>
      <c r="C27" s="22">
        <v>1.2611194029850748E-2</v>
      </c>
      <c r="D27" s="22">
        <v>2.4500000000000001E-2</v>
      </c>
      <c r="J27" s="12">
        <v>150</v>
      </c>
      <c r="K27" s="12">
        <f>X22</f>
        <v>2369</v>
      </c>
      <c r="L27" s="18"/>
      <c r="M27" s="12"/>
      <c r="N27" s="140">
        <f t="shared" si="0"/>
        <v>8.83955223880597E-2</v>
      </c>
    </row>
    <row r="28" spans="1:30" ht="15.75" customHeight="1" thickBot="1" x14ac:dyDescent="0.25">
      <c r="A28" s="21">
        <v>23</v>
      </c>
      <c r="B28" s="22">
        <v>7.7701492537313437E-3</v>
      </c>
      <c r="C28" s="22">
        <v>8.2119402985074627E-3</v>
      </c>
      <c r="D28" s="22">
        <v>1.6E-2</v>
      </c>
      <c r="J28" s="12">
        <v>200</v>
      </c>
      <c r="K28" s="12">
        <f>X24</f>
        <v>2338</v>
      </c>
      <c r="L28" s="18"/>
      <c r="M28" s="12"/>
      <c r="N28" s="140">
        <f t="shared" si="0"/>
        <v>8.7238805970149255E-2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Sheet42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375" hidden="1" customWidth="1"/>
  </cols>
  <sheetData>
    <row r="1" spans="1:30" ht="24" thickBot="1" x14ac:dyDescent="0.25">
      <c r="A1" s="151" t="s">
        <v>563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32500</v>
      </c>
      <c r="H2" s="7" t="s">
        <v>462</v>
      </c>
      <c r="W2" s="21">
        <v>1</v>
      </c>
      <c r="X2" s="21">
        <v>4162</v>
      </c>
      <c r="Y2" s="24">
        <v>44627</v>
      </c>
      <c r="Z2" s="21" t="s">
        <v>513</v>
      </c>
      <c r="AA2" s="21" t="s">
        <v>492</v>
      </c>
      <c r="AB2" s="21">
        <v>12.8</v>
      </c>
      <c r="AC2" s="21" t="s">
        <v>499</v>
      </c>
      <c r="AD2" s="21">
        <v>51</v>
      </c>
    </row>
    <row r="3" spans="1:30" ht="15.75" customHeight="1" thickBot="1" x14ac:dyDescent="0.25">
      <c r="W3" s="21">
        <v>2</v>
      </c>
      <c r="X3" s="21">
        <v>4156</v>
      </c>
      <c r="Y3" s="24">
        <v>44634</v>
      </c>
      <c r="Z3" s="21" t="s">
        <v>513</v>
      </c>
      <c r="AA3" s="21" t="s">
        <v>492</v>
      </c>
      <c r="AB3" s="21">
        <v>12.8</v>
      </c>
      <c r="AC3" s="21" t="s">
        <v>499</v>
      </c>
      <c r="AD3" s="21">
        <v>50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4150</v>
      </c>
      <c r="Y4" s="24">
        <v>44624</v>
      </c>
      <c r="Z4" s="21" t="s">
        <v>514</v>
      </c>
      <c r="AA4" s="21" t="s">
        <v>496</v>
      </c>
      <c r="AB4" s="21">
        <v>12.8</v>
      </c>
      <c r="AC4" s="21" t="s">
        <v>498</v>
      </c>
      <c r="AD4" s="21">
        <v>51</v>
      </c>
    </row>
    <row r="5" spans="1:30" ht="15.75" customHeight="1" thickBot="1" x14ac:dyDescent="0.25">
      <c r="A5" s="21">
        <v>0</v>
      </c>
      <c r="B5" s="22">
        <v>6.2132307692307686E-3</v>
      </c>
      <c r="C5" s="22">
        <v>1.3484307692307693E-2</v>
      </c>
      <c r="D5" s="41">
        <v>1.9699999999999999E-2</v>
      </c>
      <c r="F5" s="21" t="s">
        <v>471</v>
      </c>
      <c r="G5" s="23">
        <v>36294</v>
      </c>
      <c r="H5" s="21">
        <v>1.1200000000000001</v>
      </c>
      <c r="J5" s="164" t="s">
        <v>472</v>
      </c>
      <c r="K5" s="165"/>
      <c r="L5" s="165"/>
      <c r="M5" s="165"/>
      <c r="N5" s="166"/>
      <c r="W5" s="21">
        <v>4</v>
      </c>
      <c r="X5" s="21">
        <v>4141</v>
      </c>
      <c r="Y5" s="24">
        <v>44641</v>
      </c>
      <c r="Z5" s="21" t="s">
        <v>513</v>
      </c>
      <c r="AA5" s="21" t="s">
        <v>492</v>
      </c>
      <c r="AB5" s="21">
        <v>12.7</v>
      </c>
      <c r="AC5" s="21" t="s">
        <v>499</v>
      </c>
      <c r="AD5" s="21">
        <v>50</v>
      </c>
    </row>
    <row r="6" spans="1:30" ht="15.75" customHeight="1" thickBot="1" x14ac:dyDescent="0.25">
      <c r="A6" s="21">
        <v>1</v>
      </c>
      <c r="B6" s="22">
        <v>2.5929230769230769E-3</v>
      </c>
      <c r="C6" s="22">
        <v>7.5083076923076917E-3</v>
      </c>
      <c r="D6" s="22">
        <v>1.01E-2</v>
      </c>
      <c r="F6" s="21" t="s">
        <v>473</v>
      </c>
      <c r="G6" s="23">
        <v>42852</v>
      </c>
      <c r="H6" s="21">
        <v>1.32</v>
      </c>
      <c r="J6" s="113" t="s">
        <v>474</v>
      </c>
      <c r="K6" s="114">
        <f>LARGE((K8,K9),1)</f>
        <v>0.54104636324968103</v>
      </c>
      <c r="L6" s="45"/>
      <c r="M6" s="45"/>
      <c r="N6" s="114" t="s">
        <v>498</v>
      </c>
      <c r="W6" s="21">
        <v>5</v>
      </c>
      <c r="X6" s="21">
        <v>4057</v>
      </c>
      <c r="Y6" s="24">
        <v>44620</v>
      </c>
      <c r="Z6" s="21" t="s">
        <v>514</v>
      </c>
      <c r="AA6" s="21" t="s">
        <v>492</v>
      </c>
      <c r="AB6" s="21">
        <v>12.5</v>
      </c>
      <c r="AC6" s="21" t="s">
        <v>498</v>
      </c>
      <c r="AD6" s="21">
        <v>50</v>
      </c>
    </row>
    <row r="7" spans="1:30" ht="15.75" customHeight="1" thickBot="1" x14ac:dyDescent="0.25">
      <c r="A7" s="21">
        <v>2</v>
      </c>
      <c r="B7" s="22">
        <v>2.2993846153846155E-3</v>
      </c>
      <c r="C7" s="22">
        <v>2.9113846153846156E-3</v>
      </c>
      <c r="D7" s="22">
        <v>5.1999999999999998E-3</v>
      </c>
      <c r="F7" s="21" t="s">
        <v>475</v>
      </c>
      <c r="G7" s="23">
        <v>48446</v>
      </c>
      <c r="H7" s="21">
        <v>1.49</v>
      </c>
      <c r="J7" s="12" t="s">
        <v>476</v>
      </c>
      <c r="K7" s="114">
        <f>LARGE((K10,K11),1)</f>
        <v>0.51671732522796354</v>
      </c>
      <c r="L7" s="45"/>
      <c r="M7" s="45"/>
      <c r="N7" s="114" t="s">
        <v>499</v>
      </c>
      <c r="W7" s="21">
        <v>6</v>
      </c>
      <c r="X7" s="21">
        <v>4020</v>
      </c>
      <c r="Y7" s="24">
        <v>44620</v>
      </c>
      <c r="Z7" s="21" t="s">
        <v>513</v>
      </c>
      <c r="AA7" s="21" t="s">
        <v>492</v>
      </c>
      <c r="AB7" s="21">
        <v>12.4</v>
      </c>
      <c r="AC7" s="21" t="s">
        <v>498</v>
      </c>
      <c r="AD7" s="21">
        <v>52</v>
      </c>
    </row>
    <row r="8" spans="1:30" ht="15.75" customHeight="1" thickBot="1" x14ac:dyDescent="0.3">
      <c r="A8" s="21">
        <v>3</v>
      </c>
      <c r="B8" s="22">
        <v>7.1427692307692312E-3</v>
      </c>
      <c r="C8" s="22">
        <v>2.7070769230769232E-3</v>
      </c>
      <c r="D8" s="22">
        <v>9.9000000000000008E-3</v>
      </c>
      <c r="F8" s="21" t="s">
        <v>477</v>
      </c>
      <c r="G8" s="23">
        <v>40108</v>
      </c>
      <c r="H8" s="21">
        <v>1.24</v>
      </c>
      <c r="K8" s="16">
        <f>LARGE(B11:C11,1)/(B11+C11)</f>
        <v>0.53596974430650335</v>
      </c>
      <c r="W8" s="21">
        <v>7</v>
      </c>
      <c r="X8" s="21">
        <v>3896</v>
      </c>
      <c r="Y8" s="24">
        <v>44631</v>
      </c>
      <c r="Z8" s="21" t="s">
        <v>513</v>
      </c>
      <c r="AA8" s="21" t="s">
        <v>496</v>
      </c>
      <c r="AB8" s="21">
        <v>12</v>
      </c>
      <c r="AC8" s="21" t="s">
        <v>498</v>
      </c>
      <c r="AD8" s="21">
        <v>50</v>
      </c>
    </row>
    <row r="9" spans="1:30" ht="15.75" customHeight="1" thickBot="1" x14ac:dyDescent="0.3">
      <c r="A9" s="21">
        <v>4</v>
      </c>
      <c r="B9" s="22">
        <v>1.7318769230769231E-2</v>
      </c>
      <c r="C9" s="22">
        <v>8.989538461538462E-3</v>
      </c>
      <c r="D9" s="22">
        <v>2.64E-2</v>
      </c>
      <c r="F9" s="21" t="s">
        <v>478</v>
      </c>
      <c r="G9" s="23">
        <v>29518</v>
      </c>
      <c r="H9" s="21">
        <v>0.91</v>
      </c>
      <c r="K9" s="16">
        <f>LARGE(B12:C12,1)/(B12+C12)</f>
        <v>0.54104636324968103</v>
      </c>
      <c r="W9" s="21">
        <v>8</v>
      </c>
      <c r="X9" s="21">
        <v>3883</v>
      </c>
      <c r="Y9" s="24">
        <v>44627</v>
      </c>
      <c r="Z9" s="21" t="s">
        <v>514</v>
      </c>
      <c r="AA9" s="21" t="s">
        <v>492</v>
      </c>
      <c r="AB9" s="21">
        <v>11.9</v>
      </c>
      <c r="AC9" s="21" t="s">
        <v>499</v>
      </c>
      <c r="AD9" s="21">
        <v>51</v>
      </c>
    </row>
    <row r="10" spans="1:30" ht="15.75" customHeight="1" thickBot="1" x14ac:dyDescent="0.3">
      <c r="A10" s="21">
        <v>5</v>
      </c>
      <c r="B10" s="22">
        <v>2.1428307692307691E-2</v>
      </c>
      <c r="C10" s="22">
        <v>1.3586461538461539E-2</v>
      </c>
      <c r="D10" s="22">
        <v>3.5000000000000003E-2</v>
      </c>
      <c r="F10" s="21" t="s">
        <v>479</v>
      </c>
      <c r="G10" s="23">
        <v>24281</v>
      </c>
      <c r="H10" s="21">
        <v>0.75</v>
      </c>
      <c r="K10" s="16">
        <f>LARGE(B20:C20,1)/(B20+C20)</f>
        <v>0.51671732522796354</v>
      </c>
      <c r="W10" s="21">
        <v>9</v>
      </c>
      <c r="X10" s="21">
        <v>3840</v>
      </c>
      <c r="Y10" s="24">
        <v>44634</v>
      </c>
      <c r="Z10" s="21" t="s">
        <v>514</v>
      </c>
      <c r="AA10" s="21" t="s">
        <v>492</v>
      </c>
      <c r="AB10" s="21">
        <v>11.8</v>
      </c>
      <c r="AC10" s="21" t="s">
        <v>499</v>
      </c>
      <c r="AD10" s="21">
        <v>51</v>
      </c>
    </row>
    <row r="11" spans="1:30" ht="15.75" customHeight="1" thickBot="1" x14ac:dyDescent="0.3">
      <c r="A11" s="21">
        <v>6</v>
      </c>
      <c r="B11" s="22">
        <v>1.6046769230769233E-2</v>
      </c>
      <c r="C11" s="22">
        <v>1.3892923076923077E-2</v>
      </c>
      <c r="D11" s="22">
        <v>0.03</v>
      </c>
      <c r="F11" s="21" t="s">
        <v>480</v>
      </c>
      <c r="G11" s="23">
        <v>23114</v>
      </c>
      <c r="H11" s="21">
        <v>0.71</v>
      </c>
      <c r="K11" s="16">
        <f>LARGE(B21:C21,1)/(B21+C21)</f>
        <v>0.50711538028929426</v>
      </c>
      <c r="W11" s="21">
        <v>10</v>
      </c>
      <c r="X11" s="21">
        <v>3837</v>
      </c>
      <c r="Y11" s="24">
        <v>44640</v>
      </c>
      <c r="Z11" s="21" t="s">
        <v>513</v>
      </c>
      <c r="AA11" s="21" t="s">
        <v>488</v>
      </c>
      <c r="AB11" s="21">
        <v>11.8</v>
      </c>
      <c r="AC11" s="21" t="s">
        <v>499</v>
      </c>
      <c r="AD11" s="21">
        <v>55</v>
      </c>
    </row>
    <row r="12" spans="1:30" ht="15.75" customHeight="1" thickBot="1" x14ac:dyDescent="0.25">
      <c r="A12" s="21">
        <v>7</v>
      </c>
      <c r="B12" s="22">
        <v>1.7220923076923078E-2</v>
      </c>
      <c r="C12" s="22">
        <v>1.4607999999999999E-2</v>
      </c>
      <c r="D12" s="22">
        <v>3.1899999999999998E-2</v>
      </c>
      <c r="F12" s="21" t="s">
        <v>481</v>
      </c>
      <c r="G12" s="23">
        <v>23111</v>
      </c>
      <c r="H12" s="21">
        <v>0.71</v>
      </c>
      <c r="W12" s="21">
        <v>20</v>
      </c>
      <c r="X12" s="21">
        <v>3698</v>
      </c>
      <c r="Y12" s="24">
        <v>44634</v>
      </c>
      <c r="Z12" s="21" t="s">
        <v>521</v>
      </c>
      <c r="AA12" s="21" t="s">
        <v>492</v>
      </c>
      <c r="AB12" s="21">
        <v>11.4</v>
      </c>
      <c r="AC12" s="21" t="s">
        <v>499</v>
      </c>
      <c r="AD12" s="21">
        <v>52</v>
      </c>
    </row>
    <row r="13" spans="1:30" ht="15.75" customHeight="1" thickBot="1" x14ac:dyDescent="0.25">
      <c r="A13" s="21">
        <v>8</v>
      </c>
      <c r="B13" s="22">
        <v>2.3776615384615386E-2</v>
      </c>
      <c r="C13" s="22">
        <v>1.6855384615384616E-2</v>
      </c>
      <c r="D13" s="22">
        <v>4.07E-2</v>
      </c>
      <c r="F13" s="21" t="s">
        <v>482</v>
      </c>
      <c r="G13" s="23">
        <v>22261</v>
      </c>
      <c r="H13" s="21">
        <v>0.69</v>
      </c>
      <c r="W13" s="21">
        <v>25</v>
      </c>
      <c r="X13" s="21">
        <v>3673</v>
      </c>
      <c r="Y13" s="24">
        <v>44624</v>
      </c>
      <c r="Z13" s="21" t="s">
        <v>513</v>
      </c>
      <c r="AA13" s="21" t="s">
        <v>496</v>
      </c>
      <c r="AB13" s="21">
        <v>11.3</v>
      </c>
      <c r="AC13" s="21" t="s">
        <v>498</v>
      </c>
      <c r="AD13" s="21">
        <v>54</v>
      </c>
    </row>
    <row r="14" spans="1:30" ht="15.75" customHeight="1" thickBot="1" x14ac:dyDescent="0.25">
      <c r="A14" s="21">
        <v>9</v>
      </c>
      <c r="B14" s="22">
        <v>3.1212923076923076E-2</v>
      </c>
      <c r="C14" s="22">
        <v>2.2984615384615385E-2</v>
      </c>
      <c r="D14" s="22">
        <v>5.4199999999999998E-2</v>
      </c>
      <c r="F14" s="21" t="s">
        <v>483</v>
      </c>
      <c r="G14" s="23">
        <v>26623</v>
      </c>
      <c r="H14" s="21"/>
      <c r="W14" s="21">
        <v>30</v>
      </c>
      <c r="X14" s="21">
        <v>3648</v>
      </c>
      <c r="Y14" s="24">
        <v>44641</v>
      </c>
      <c r="Z14" s="21" t="s">
        <v>514</v>
      </c>
      <c r="AA14" s="21" t="s">
        <v>492</v>
      </c>
      <c r="AB14" s="21">
        <v>11.2</v>
      </c>
      <c r="AC14" s="21" t="s">
        <v>499</v>
      </c>
      <c r="AD14" s="21">
        <v>52</v>
      </c>
    </row>
    <row r="15" spans="1:30" ht="15.75" customHeight="1" thickBot="1" x14ac:dyDescent="0.25">
      <c r="A15" s="21">
        <v>10</v>
      </c>
      <c r="B15" s="22">
        <v>3.5126769230769232E-2</v>
      </c>
      <c r="C15" s="22">
        <v>3.1412307692307691E-2</v>
      </c>
      <c r="D15" s="22">
        <v>6.6600000000000006E-2</v>
      </c>
      <c r="F15" s="21" t="s">
        <v>484</v>
      </c>
      <c r="G15" s="23">
        <v>34318</v>
      </c>
      <c r="H15" s="21"/>
      <c r="W15" s="21">
        <v>35</v>
      </c>
      <c r="X15" s="21">
        <v>3616</v>
      </c>
      <c r="Y15" s="24">
        <v>44623</v>
      </c>
      <c r="Z15" s="21" t="s">
        <v>518</v>
      </c>
      <c r="AA15" s="21" t="s">
        <v>495</v>
      </c>
      <c r="AB15" s="21">
        <v>11.1</v>
      </c>
      <c r="AC15" s="21" t="s">
        <v>498</v>
      </c>
      <c r="AD15" s="21">
        <v>51</v>
      </c>
    </row>
    <row r="16" spans="1:30" ht="15.75" customHeight="1" thickBot="1" x14ac:dyDescent="0.25">
      <c r="A16" s="21">
        <v>11</v>
      </c>
      <c r="B16" s="22">
        <v>3.2827384615384619E-2</v>
      </c>
      <c r="C16" s="22">
        <v>3.5600615384615383E-2</v>
      </c>
      <c r="D16" s="22">
        <v>6.8400000000000002E-2</v>
      </c>
      <c r="F16" s="21" t="s">
        <v>485</v>
      </c>
      <c r="G16" s="23">
        <v>35537</v>
      </c>
      <c r="H16" s="21">
        <v>1.1000000000000001</v>
      </c>
      <c r="W16" s="21">
        <v>40</v>
      </c>
      <c r="X16" s="21">
        <v>3586</v>
      </c>
      <c r="Y16" s="24">
        <v>44619</v>
      </c>
      <c r="Z16" s="21" t="s">
        <v>515</v>
      </c>
      <c r="AA16" s="21" t="s">
        <v>488</v>
      </c>
      <c r="AB16" s="21">
        <v>11</v>
      </c>
      <c r="AC16" s="21" t="s">
        <v>499</v>
      </c>
      <c r="AD16" s="21">
        <v>50</v>
      </c>
    </row>
    <row r="17" spans="1:30" ht="15.75" customHeight="1" thickBot="1" x14ac:dyDescent="0.25">
      <c r="A17" s="21">
        <v>12</v>
      </c>
      <c r="B17" s="22">
        <v>3.1702153846153845E-2</v>
      </c>
      <c r="C17" s="22">
        <v>3.3302153846153842E-2</v>
      </c>
      <c r="D17" s="22">
        <v>6.5000000000000002E-2</v>
      </c>
      <c r="W17" s="21">
        <v>45</v>
      </c>
      <c r="X17" s="21">
        <v>3563</v>
      </c>
      <c r="Y17" s="24">
        <v>44644</v>
      </c>
      <c r="Z17" s="21" t="s">
        <v>513</v>
      </c>
      <c r="AA17" s="21" t="s">
        <v>495</v>
      </c>
      <c r="AB17" s="21">
        <v>11</v>
      </c>
      <c r="AC17" s="21" t="s">
        <v>498</v>
      </c>
      <c r="AD17" s="21">
        <v>51</v>
      </c>
    </row>
    <row r="18" spans="1:30" ht="15.75" customHeight="1" thickBot="1" x14ac:dyDescent="0.25">
      <c r="A18" s="21">
        <v>13</v>
      </c>
      <c r="B18" s="22">
        <v>3.233815384615385E-2</v>
      </c>
      <c r="C18" s="22">
        <v>3.4068307692307696E-2</v>
      </c>
      <c r="D18" s="22">
        <v>6.6400000000000001E-2</v>
      </c>
      <c r="W18" s="21">
        <v>50</v>
      </c>
      <c r="X18" s="21">
        <v>3548</v>
      </c>
      <c r="Y18" s="24">
        <v>44635</v>
      </c>
      <c r="Z18" s="21" t="s">
        <v>515</v>
      </c>
      <c r="AA18" s="21" t="s">
        <v>493</v>
      </c>
      <c r="AB18" s="21">
        <v>10.9</v>
      </c>
      <c r="AC18" s="21" t="s">
        <v>499</v>
      </c>
      <c r="AD18" s="21">
        <v>51</v>
      </c>
    </row>
    <row r="19" spans="1:30" ht="15.75" customHeight="1" thickBot="1" x14ac:dyDescent="0.25">
      <c r="A19" s="21">
        <v>14</v>
      </c>
      <c r="B19" s="22">
        <v>3.2142461538461536E-2</v>
      </c>
      <c r="C19" s="22">
        <v>3.4732307692307701E-2</v>
      </c>
      <c r="D19" s="22">
        <v>6.6799999999999998E-2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3454</v>
      </c>
      <c r="Y19" s="24">
        <v>44642</v>
      </c>
      <c r="Z19" s="21" t="s">
        <v>515</v>
      </c>
      <c r="AA19" s="21" t="s">
        <v>493</v>
      </c>
      <c r="AB19" s="21">
        <v>10.6</v>
      </c>
      <c r="AC19" s="21" t="s">
        <v>499</v>
      </c>
      <c r="AD19" s="21">
        <v>53</v>
      </c>
    </row>
    <row r="20" spans="1:30" ht="15.75" customHeight="1" thickBot="1" x14ac:dyDescent="0.25">
      <c r="A20" s="21">
        <v>15</v>
      </c>
      <c r="B20" s="22">
        <v>3.2484923076923078E-2</v>
      </c>
      <c r="C20" s="22">
        <v>3.4732307692307701E-2</v>
      </c>
      <c r="D20" s="22">
        <v>6.7199999999999996E-2</v>
      </c>
      <c r="F20" s="21" t="s">
        <v>488</v>
      </c>
      <c r="G20" s="23">
        <v>31169</v>
      </c>
      <c r="H20" s="21">
        <v>0.96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3388</v>
      </c>
      <c r="Y20" s="24">
        <v>44645</v>
      </c>
      <c r="Z20" s="21" t="s">
        <v>514</v>
      </c>
      <c r="AA20" s="21" t="s">
        <v>496</v>
      </c>
      <c r="AB20" s="21">
        <v>10.4</v>
      </c>
      <c r="AC20" s="21" t="s">
        <v>499</v>
      </c>
      <c r="AD20" s="21">
        <v>54</v>
      </c>
    </row>
    <row r="21" spans="1:30" ht="15.75" customHeight="1" thickBot="1" x14ac:dyDescent="0.25">
      <c r="A21" s="21">
        <v>16</v>
      </c>
      <c r="B21" s="22">
        <v>3.3708000000000002E-2</v>
      </c>
      <c r="C21" s="22">
        <v>3.468123076923077E-2</v>
      </c>
      <c r="D21" s="22">
        <v>6.8400000000000002E-2</v>
      </c>
      <c r="F21" s="21" t="s">
        <v>492</v>
      </c>
      <c r="G21" s="23">
        <v>33543</v>
      </c>
      <c r="H21" s="21">
        <v>1.03</v>
      </c>
      <c r="J21" s="12">
        <v>5</v>
      </c>
      <c r="K21" s="12">
        <f>X6</f>
        <v>4057</v>
      </c>
      <c r="L21" s="18"/>
      <c r="M21" s="12"/>
      <c r="N21" s="140">
        <f>K21/$F$2</f>
        <v>0.12483076923076923</v>
      </c>
      <c r="W21" s="21">
        <v>125</v>
      </c>
      <c r="X21" s="21">
        <v>3329</v>
      </c>
      <c r="Y21" s="24">
        <v>44649</v>
      </c>
      <c r="Z21" s="21" t="s">
        <v>513</v>
      </c>
      <c r="AA21" s="21" t="s">
        <v>493</v>
      </c>
      <c r="AB21" s="21">
        <v>10.199999999999999</v>
      </c>
      <c r="AC21" s="21" t="s">
        <v>499</v>
      </c>
      <c r="AD21" s="21">
        <v>52</v>
      </c>
    </row>
    <row r="22" spans="1:30" ht="15.75" customHeight="1" thickBot="1" x14ac:dyDescent="0.25">
      <c r="A22" s="21">
        <v>17</v>
      </c>
      <c r="B22" s="22">
        <v>3.3267692307692311E-2</v>
      </c>
      <c r="C22" s="22">
        <v>3.6417846153846155E-2</v>
      </c>
      <c r="D22" s="22">
        <v>6.9699999999999998E-2</v>
      </c>
      <c r="F22" s="21" t="s">
        <v>493</v>
      </c>
      <c r="G22" s="23">
        <v>32322</v>
      </c>
      <c r="H22" s="21">
        <v>1</v>
      </c>
      <c r="J22" s="12">
        <v>10</v>
      </c>
      <c r="K22" s="12">
        <f>X11</f>
        <v>3837</v>
      </c>
      <c r="L22" s="18"/>
      <c r="M22" s="12"/>
      <c r="N22" s="140">
        <f t="shared" ref="N22:N28" si="0">K22/$F$2</f>
        <v>0.11806153846153847</v>
      </c>
      <c r="W22" s="21">
        <v>150</v>
      </c>
      <c r="X22" s="21">
        <v>3261</v>
      </c>
      <c r="Y22" s="24">
        <v>44641</v>
      </c>
      <c r="Z22" s="21" t="s">
        <v>517</v>
      </c>
      <c r="AA22" s="21" t="s">
        <v>492</v>
      </c>
      <c r="AB22" s="21">
        <v>10</v>
      </c>
      <c r="AC22" s="21" t="s">
        <v>499</v>
      </c>
      <c r="AD22" s="21">
        <v>52</v>
      </c>
    </row>
    <row r="23" spans="1:30" ht="15.75" customHeight="1" thickBot="1" x14ac:dyDescent="0.25">
      <c r="A23" s="21">
        <v>18</v>
      </c>
      <c r="B23" s="22">
        <v>2.5048615384615384E-2</v>
      </c>
      <c r="C23" s="22">
        <v>3.0646153846153847E-2</v>
      </c>
      <c r="D23" s="22">
        <v>5.57E-2</v>
      </c>
      <c r="F23" s="21" t="s">
        <v>494</v>
      </c>
      <c r="G23" s="23">
        <v>31861</v>
      </c>
      <c r="H23" s="21">
        <v>0.98</v>
      </c>
      <c r="J23" s="12">
        <v>20</v>
      </c>
      <c r="K23" s="12">
        <f>X12</f>
        <v>3698</v>
      </c>
      <c r="L23" s="18"/>
      <c r="M23" s="12"/>
      <c r="N23" s="140">
        <f t="shared" si="0"/>
        <v>0.11378461538461539</v>
      </c>
      <c r="W23" s="21">
        <v>175</v>
      </c>
      <c r="X23" s="21">
        <v>3207</v>
      </c>
      <c r="Y23" s="24">
        <v>44638</v>
      </c>
      <c r="Z23" s="21" t="s">
        <v>514</v>
      </c>
      <c r="AA23" s="21" t="s">
        <v>496</v>
      </c>
      <c r="AB23" s="21">
        <v>9.9</v>
      </c>
      <c r="AC23" s="21" t="s">
        <v>499</v>
      </c>
      <c r="AD23" s="21">
        <v>51</v>
      </c>
    </row>
    <row r="24" spans="1:30" ht="15.75" customHeight="1" thickBot="1" x14ac:dyDescent="0.25">
      <c r="A24" s="21">
        <v>19</v>
      </c>
      <c r="B24" s="22">
        <v>1.5948923076923076E-2</v>
      </c>
      <c r="C24" s="22">
        <v>2.5844923076923078E-2</v>
      </c>
      <c r="D24" s="22">
        <v>4.1799999999999997E-2</v>
      </c>
      <c r="F24" s="21" t="s">
        <v>495</v>
      </c>
      <c r="G24" s="23">
        <v>34119</v>
      </c>
      <c r="H24" s="21">
        <v>1.05</v>
      </c>
      <c r="J24" s="12">
        <v>30</v>
      </c>
      <c r="K24" s="12">
        <f>X14</f>
        <v>3648</v>
      </c>
      <c r="L24" s="18"/>
      <c r="M24" s="12"/>
      <c r="N24" s="140">
        <f t="shared" si="0"/>
        <v>0.11224615384615384</v>
      </c>
      <c r="W24" s="21">
        <v>200</v>
      </c>
      <c r="X24" s="21">
        <v>3161</v>
      </c>
      <c r="Y24" s="24">
        <v>44662</v>
      </c>
      <c r="Z24" s="21" t="s">
        <v>514</v>
      </c>
      <c r="AA24" s="21" t="s">
        <v>492</v>
      </c>
      <c r="AB24" s="21">
        <v>9.6999999999999993</v>
      </c>
      <c r="AC24" s="21" t="s">
        <v>499</v>
      </c>
      <c r="AD24" s="21">
        <v>51</v>
      </c>
    </row>
    <row r="25" spans="1:30" ht="15.75" customHeight="1" thickBot="1" x14ac:dyDescent="0.25">
      <c r="A25" s="21">
        <v>20</v>
      </c>
      <c r="B25" s="22">
        <v>1.1692615384615385E-2</v>
      </c>
      <c r="C25" s="22">
        <v>1.8847384615384617E-2</v>
      </c>
      <c r="D25" s="22">
        <v>3.0599999999999999E-2</v>
      </c>
      <c r="F25" s="21" t="s">
        <v>496</v>
      </c>
      <c r="G25" s="23">
        <v>33281</v>
      </c>
      <c r="H25" s="21">
        <v>1.03</v>
      </c>
      <c r="J25" s="12">
        <v>50</v>
      </c>
      <c r="K25" s="12">
        <f>X18</f>
        <v>3548</v>
      </c>
      <c r="L25" s="18"/>
      <c r="M25" s="12"/>
      <c r="N25" s="140">
        <f t="shared" si="0"/>
        <v>0.10916923076923077</v>
      </c>
    </row>
    <row r="26" spans="1:30" ht="15.75" customHeight="1" thickBot="1" x14ac:dyDescent="0.25">
      <c r="A26" s="21">
        <v>21</v>
      </c>
      <c r="B26" s="22">
        <v>9.1975384615384619E-3</v>
      </c>
      <c r="C26" s="22">
        <v>1.4710153846153845E-2</v>
      </c>
      <c r="D26" s="22">
        <v>2.3900000000000001E-2</v>
      </c>
      <c r="F26" s="21" t="s">
        <v>497</v>
      </c>
      <c r="G26" s="23">
        <v>30754</v>
      </c>
      <c r="H26" s="21">
        <v>0.95</v>
      </c>
      <c r="J26" s="12">
        <v>100</v>
      </c>
      <c r="K26" s="12">
        <f>X20</f>
        <v>3388</v>
      </c>
      <c r="L26" s="18"/>
      <c r="M26" s="12"/>
      <c r="N26" s="140">
        <f t="shared" si="0"/>
        <v>0.10424615384615385</v>
      </c>
    </row>
    <row r="27" spans="1:30" ht="15.75" customHeight="1" thickBot="1" x14ac:dyDescent="0.25">
      <c r="A27" s="21">
        <v>22</v>
      </c>
      <c r="B27" s="22">
        <v>9.5889230769230765E-3</v>
      </c>
      <c r="C27" s="22">
        <v>1.312676923076923E-2</v>
      </c>
      <c r="D27" s="22">
        <v>2.2700000000000001E-2</v>
      </c>
      <c r="J27" s="12">
        <v>150</v>
      </c>
      <c r="K27" s="12">
        <f>X22</f>
        <v>3261</v>
      </c>
      <c r="L27" s="18"/>
      <c r="M27" s="12"/>
      <c r="N27" s="140">
        <f t="shared" si="0"/>
        <v>0.10033846153846154</v>
      </c>
    </row>
    <row r="28" spans="1:30" ht="15.75" customHeight="1" thickBot="1" x14ac:dyDescent="0.25">
      <c r="A28" s="21">
        <v>23</v>
      </c>
      <c r="B28" s="22">
        <v>8.8550769230769238E-3</v>
      </c>
      <c r="C28" s="22">
        <v>1.5169846153846155E-2</v>
      </c>
      <c r="D28" s="22">
        <v>2.4E-2</v>
      </c>
      <c r="J28" s="12">
        <v>200</v>
      </c>
      <c r="K28" s="12">
        <f>X24</f>
        <v>3161</v>
      </c>
      <c r="L28" s="18"/>
      <c r="M28" s="12"/>
      <c r="N28" s="140">
        <f t="shared" si="0"/>
        <v>9.7261538461538455E-2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pageSetUpPr fitToPage="1"/>
  </sheetPr>
  <dimension ref="A1:AD34"/>
  <sheetViews>
    <sheetView zoomScaleNormal="100" zoomScaleSheetLayoutView="100" workbookViewId="0">
      <selection activeCell="D3" sqref="D3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0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2" width="3.875" hidden="1" customWidth="1"/>
    <col min="13" max="13" width="4.125" hidden="1" customWidth="1"/>
    <col min="14" max="14" width="5.75" customWidth="1"/>
    <col min="15" max="21" width="8.375" customWidth="1"/>
    <col min="22" max="22" width="8.12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71" t="s">
        <v>527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3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53"/>
      <c r="B2" s="28"/>
      <c r="C2" s="28"/>
      <c r="D2" s="54" t="s">
        <v>623</v>
      </c>
      <c r="E2" s="28"/>
      <c r="F2" s="6">
        <v>39200</v>
      </c>
      <c r="G2" s="28"/>
      <c r="H2" s="55" t="s">
        <v>462</v>
      </c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56"/>
      <c r="W2" s="21">
        <v>1</v>
      </c>
      <c r="X2" s="21">
        <v>4704</v>
      </c>
      <c r="Y2" s="24">
        <v>44548</v>
      </c>
      <c r="Z2" s="21" t="s">
        <v>522</v>
      </c>
      <c r="AA2" s="21" t="s">
        <v>497</v>
      </c>
      <c r="AB2" s="21">
        <v>12</v>
      </c>
      <c r="AC2" s="21" t="s">
        <v>498</v>
      </c>
      <c r="AD2" s="21">
        <v>55</v>
      </c>
    </row>
    <row r="3" spans="1:30" ht="15.75" customHeight="1" thickBot="1" x14ac:dyDescent="0.25">
      <c r="A3" s="53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56"/>
      <c r="W3" s="21">
        <v>2</v>
      </c>
      <c r="X3" s="21">
        <v>4316</v>
      </c>
      <c r="Y3" s="24">
        <v>44547</v>
      </c>
      <c r="Z3" s="21" t="s">
        <v>524</v>
      </c>
      <c r="AA3" s="21" t="s">
        <v>496</v>
      </c>
      <c r="AB3" s="21">
        <v>11</v>
      </c>
      <c r="AC3" s="21" t="s">
        <v>499</v>
      </c>
      <c r="AD3" s="21">
        <v>51</v>
      </c>
    </row>
    <row r="4" spans="1:30" ht="15.75" customHeight="1" thickBot="1" x14ac:dyDescent="0.25">
      <c r="A4" s="39" t="s">
        <v>463</v>
      </c>
      <c r="B4" s="50" t="s">
        <v>498</v>
      </c>
      <c r="C4" s="51" t="s">
        <v>499</v>
      </c>
      <c r="D4" s="10" t="s">
        <v>466</v>
      </c>
      <c r="E4" s="46"/>
      <c r="F4" s="11" t="s">
        <v>467</v>
      </c>
      <c r="G4" s="11" t="s">
        <v>468</v>
      </c>
      <c r="H4" s="11" t="s">
        <v>469</v>
      </c>
      <c r="I4" s="46"/>
      <c r="J4" s="174" t="s">
        <v>470</v>
      </c>
      <c r="K4" s="175"/>
      <c r="L4" s="175"/>
      <c r="M4" s="175"/>
      <c r="N4" s="176"/>
      <c r="O4" s="28"/>
      <c r="P4" s="28"/>
      <c r="Q4" s="28"/>
      <c r="R4" s="28"/>
      <c r="S4" s="28"/>
      <c r="T4" s="28"/>
      <c r="U4" s="56"/>
      <c r="W4" s="21">
        <v>3</v>
      </c>
      <c r="X4" s="21">
        <v>4097</v>
      </c>
      <c r="Y4" s="24">
        <v>44548</v>
      </c>
      <c r="Z4" s="21" t="s">
        <v>524</v>
      </c>
      <c r="AA4" s="21" t="s">
        <v>497</v>
      </c>
      <c r="AB4" s="21">
        <v>10.5</v>
      </c>
      <c r="AC4" s="21" t="s">
        <v>499</v>
      </c>
      <c r="AD4" s="21">
        <v>52</v>
      </c>
    </row>
    <row r="5" spans="1:30" ht="15.75" customHeight="1" thickBot="1" x14ac:dyDescent="0.25">
      <c r="A5" s="40">
        <v>0</v>
      </c>
      <c r="B5" s="22">
        <v>3.2831632653061221E-3</v>
      </c>
      <c r="C5" s="22">
        <v>2.613265306122449E-3</v>
      </c>
      <c r="D5" s="22">
        <v>5.8999999999999999E-3</v>
      </c>
      <c r="E5" s="46"/>
      <c r="F5" s="21" t="s">
        <v>471</v>
      </c>
      <c r="G5" s="23">
        <v>37637</v>
      </c>
      <c r="H5" s="21">
        <v>0.97</v>
      </c>
      <c r="I5" s="46"/>
      <c r="J5" s="164" t="s">
        <v>472</v>
      </c>
      <c r="K5" s="165"/>
      <c r="L5" s="165"/>
      <c r="M5" s="165"/>
      <c r="N5" s="166"/>
      <c r="O5" s="28"/>
      <c r="P5" s="28"/>
      <c r="Q5" s="28"/>
      <c r="R5" s="28"/>
      <c r="S5" s="28"/>
      <c r="T5" s="28"/>
      <c r="U5" s="56"/>
      <c r="W5" s="21">
        <v>4</v>
      </c>
      <c r="X5" s="21">
        <v>3818</v>
      </c>
      <c r="Y5" s="24">
        <v>44533</v>
      </c>
      <c r="Z5" s="21" t="s">
        <v>514</v>
      </c>
      <c r="AA5" s="21" t="s">
        <v>496</v>
      </c>
      <c r="AB5" s="21">
        <v>9.6999999999999993</v>
      </c>
      <c r="AC5" s="21" t="s">
        <v>498</v>
      </c>
      <c r="AD5" s="21">
        <v>61</v>
      </c>
    </row>
    <row r="6" spans="1:30" ht="15.75" customHeight="1" thickBot="1" x14ac:dyDescent="0.25">
      <c r="A6" s="40">
        <v>1</v>
      </c>
      <c r="B6" s="22">
        <v>2.0892857142857141E-3</v>
      </c>
      <c r="C6" s="22">
        <v>1.9096938775510204E-3</v>
      </c>
      <c r="D6" s="22">
        <v>4.0000000000000001E-3</v>
      </c>
      <c r="E6" s="46"/>
      <c r="F6" s="21" t="s">
        <v>473</v>
      </c>
      <c r="G6" s="23">
        <v>40583</v>
      </c>
      <c r="H6" s="21">
        <v>1.04</v>
      </c>
      <c r="I6" s="46"/>
      <c r="J6" s="47" t="s">
        <v>474</v>
      </c>
      <c r="K6" s="48">
        <f>LARGE((K8,K9),1)</f>
        <v>0.68829645612593848</v>
      </c>
      <c r="L6" s="46"/>
      <c r="M6" s="46"/>
      <c r="N6" s="48" t="s">
        <v>499</v>
      </c>
      <c r="O6" s="28"/>
      <c r="P6" s="28"/>
      <c r="Q6" s="28"/>
      <c r="R6" s="28"/>
      <c r="S6" s="28"/>
      <c r="T6" s="28"/>
      <c r="U6" s="56"/>
      <c r="W6" s="21">
        <v>5</v>
      </c>
      <c r="X6" s="21">
        <v>3818</v>
      </c>
      <c r="Y6" s="24">
        <v>44533</v>
      </c>
      <c r="Z6" s="21" t="s">
        <v>513</v>
      </c>
      <c r="AA6" s="21" t="s">
        <v>496</v>
      </c>
      <c r="AB6" s="21">
        <v>9.6999999999999993</v>
      </c>
      <c r="AC6" s="21" t="s">
        <v>498</v>
      </c>
      <c r="AD6" s="21">
        <v>60</v>
      </c>
    </row>
    <row r="7" spans="1:30" ht="15.75" customHeight="1" thickBot="1" x14ac:dyDescent="0.25">
      <c r="A7" s="40">
        <v>2</v>
      </c>
      <c r="B7" s="22">
        <v>1.7908163265306124E-3</v>
      </c>
      <c r="C7" s="22">
        <v>1.8091836734693877E-3</v>
      </c>
      <c r="D7" s="22">
        <v>3.5999999999999999E-3</v>
      </c>
      <c r="E7" s="46"/>
      <c r="F7" s="21" t="s">
        <v>475</v>
      </c>
      <c r="G7" s="23">
        <v>42276</v>
      </c>
      <c r="H7" s="21">
        <v>1.0900000000000001</v>
      </c>
      <c r="I7" s="46"/>
      <c r="J7" s="21" t="s">
        <v>476</v>
      </c>
      <c r="K7" s="48">
        <f>LARGE((K10,K11),1)</f>
        <v>0.59650135269020221</v>
      </c>
      <c r="L7" s="46"/>
      <c r="M7" s="46"/>
      <c r="N7" s="48" t="s">
        <v>498</v>
      </c>
      <c r="O7" s="28"/>
      <c r="P7" s="28"/>
      <c r="Q7" s="28"/>
      <c r="R7" s="28"/>
      <c r="S7" s="28"/>
      <c r="T7" s="28"/>
      <c r="U7" s="56"/>
      <c r="W7" s="21">
        <v>6</v>
      </c>
      <c r="X7" s="21">
        <v>3786</v>
      </c>
      <c r="Y7" s="24">
        <v>44510</v>
      </c>
      <c r="Z7" s="21" t="s">
        <v>513</v>
      </c>
      <c r="AA7" s="21" t="s">
        <v>494</v>
      </c>
      <c r="AB7" s="21">
        <v>9.6999999999999993</v>
      </c>
      <c r="AC7" s="21" t="s">
        <v>498</v>
      </c>
      <c r="AD7" s="21">
        <v>63</v>
      </c>
    </row>
    <row r="8" spans="1:30" ht="15.75" customHeight="1" thickBot="1" x14ac:dyDescent="0.25">
      <c r="A8" s="40">
        <v>3</v>
      </c>
      <c r="B8" s="22">
        <v>1.840561224489796E-3</v>
      </c>
      <c r="C8" s="22">
        <v>2.5127551020408165E-3</v>
      </c>
      <c r="D8" s="22">
        <v>4.4000000000000003E-3</v>
      </c>
      <c r="E8" s="46"/>
      <c r="F8" s="21" t="s">
        <v>477</v>
      </c>
      <c r="G8" s="23">
        <v>40320</v>
      </c>
      <c r="H8" s="21">
        <v>1.04</v>
      </c>
      <c r="I8" s="46"/>
      <c r="J8" s="46"/>
      <c r="K8" s="52">
        <f>LARGE(B11:C11,1)/(B11+C11)</f>
        <v>0.68829645612593848</v>
      </c>
      <c r="L8" s="46"/>
      <c r="M8" s="46"/>
      <c r="N8" s="46"/>
      <c r="O8" s="28"/>
      <c r="P8" s="28"/>
      <c r="Q8" s="28"/>
      <c r="R8" s="28"/>
      <c r="S8" s="28"/>
      <c r="T8" s="28"/>
      <c r="U8" s="56"/>
      <c r="W8" s="21">
        <v>7</v>
      </c>
      <c r="X8" s="21">
        <v>3761</v>
      </c>
      <c r="Y8" s="24">
        <v>44512</v>
      </c>
      <c r="Z8" s="21" t="s">
        <v>514</v>
      </c>
      <c r="AA8" s="21" t="s">
        <v>496</v>
      </c>
      <c r="AB8" s="21">
        <v>9.6</v>
      </c>
      <c r="AC8" s="21" t="s">
        <v>498</v>
      </c>
      <c r="AD8" s="21">
        <v>59</v>
      </c>
    </row>
    <row r="9" spans="1:30" ht="15.75" customHeight="1" thickBot="1" x14ac:dyDescent="0.25">
      <c r="A9" s="40">
        <v>4</v>
      </c>
      <c r="B9" s="22">
        <v>3.0841836734693874E-3</v>
      </c>
      <c r="C9" s="22">
        <v>5.8798469387755107E-3</v>
      </c>
      <c r="D9" s="22">
        <v>8.8999999999999999E-3</v>
      </c>
      <c r="E9" s="46"/>
      <c r="F9" s="21" t="s">
        <v>478</v>
      </c>
      <c r="G9" s="23">
        <v>37984</v>
      </c>
      <c r="H9" s="21">
        <v>0.98</v>
      </c>
      <c r="I9" s="46"/>
      <c r="J9" s="46"/>
      <c r="K9" s="52">
        <f>LARGE(B12:C12,1)/(B12+C12)</f>
        <v>0.66480870587343111</v>
      </c>
      <c r="L9" s="46"/>
      <c r="M9" s="46"/>
      <c r="N9" s="46"/>
      <c r="O9" s="28"/>
      <c r="P9" s="28"/>
      <c r="Q9" s="28"/>
      <c r="R9" s="28"/>
      <c r="S9" s="28"/>
      <c r="T9" s="28"/>
      <c r="U9" s="56"/>
      <c r="W9" s="21">
        <v>8</v>
      </c>
      <c r="X9" s="21">
        <v>3741</v>
      </c>
      <c r="Y9" s="24">
        <v>44232</v>
      </c>
      <c r="Z9" s="21" t="s">
        <v>513</v>
      </c>
      <c r="AA9" s="21" t="s">
        <v>496</v>
      </c>
      <c r="AB9" s="21">
        <v>9.5</v>
      </c>
      <c r="AC9" s="21" t="s">
        <v>498</v>
      </c>
      <c r="AD9" s="21">
        <v>61</v>
      </c>
    </row>
    <row r="10" spans="1:30" ht="15.75" customHeight="1" thickBot="1" x14ac:dyDescent="0.25">
      <c r="A10" s="40">
        <v>5</v>
      </c>
      <c r="B10" s="22">
        <v>7.1135204081632661E-3</v>
      </c>
      <c r="C10" s="22">
        <v>1.6986224489795917E-2</v>
      </c>
      <c r="D10" s="22">
        <v>2.41E-2</v>
      </c>
      <c r="E10" s="46"/>
      <c r="F10" s="21" t="s">
        <v>479</v>
      </c>
      <c r="G10" s="23">
        <v>38136</v>
      </c>
      <c r="H10" s="21">
        <v>0.98</v>
      </c>
      <c r="I10" s="46"/>
      <c r="J10" s="46"/>
      <c r="K10" s="52">
        <f>LARGE(B20:C20,1)/(B20+C20)</f>
        <v>0.56763627596281363</v>
      </c>
      <c r="L10" s="46"/>
      <c r="M10" s="46"/>
      <c r="N10" s="46"/>
      <c r="O10" s="28"/>
      <c r="P10" s="28"/>
      <c r="Q10" s="28"/>
      <c r="R10" s="28"/>
      <c r="S10" s="28"/>
      <c r="T10" s="28"/>
      <c r="U10" s="56"/>
      <c r="W10" s="21">
        <v>9</v>
      </c>
      <c r="X10" s="21">
        <v>3729</v>
      </c>
      <c r="Y10" s="24">
        <v>44253</v>
      </c>
      <c r="Z10" s="21" t="s">
        <v>514</v>
      </c>
      <c r="AA10" s="21" t="s">
        <v>496</v>
      </c>
      <c r="AB10" s="21">
        <v>9.5</v>
      </c>
      <c r="AC10" s="21" t="s">
        <v>498</v>
      </c>
      <c r="AD10" s="21">
        <v>60</v>
      </c>
    </row>
    <row r="11" spans="1:30" ht="15.75" customHeight="1" thickBot="1" x14ac:dyDescent="0.25">
      <c r="A11" s="40">
        <v>6</v>
      </c>
      <c r="B11" s="22">
        <v>1.6067602040816326E-2</v>
      </c>
      <c r="C11" s="22">
        <v>3.5480102040816322E-2</v>
      </c>
      <c r="D11" s="22">
        <v>5.16E-2</v>
      </c>
      <c r="E11" s="46"/>
      <c r="F11" s="21" t="s">
        <v>480</v>
      </c>
      <c r="G11" s="23">
        <v>36446</v>
      </c>
      <c r="H11" s="21">
        <v>0.94</v>
      </c>
      <c r="I11" s="46"/>
      <c r="J11" s="46"/>
      <c r="K11" s="52">
        <f>LARGE(B21:C21,1)/(B21+C21)</f>
        <v>0.59650135269020221</v>
      </c>
      <c r="L11" s="46"/>
      <c r="M11" s="46"/>
      <c r="N11" s="46"/>
      <c r="O11" s="28"/>
      <c r="P11" s="28"/>
      <c r="Q11" s="28"/>
      <c r="R11" s="28"/>
      <c r="S11" s="28"/>
      <c r="T11" s="28"/>
      <c r="U11" s="56"/>
      <c r="W11" s="21">
        <v>10</v>
      </c>
      <c r="X11" s="21">
        <v>3728</v>
      </c>
      <c r="Y11" s="24">
        <v>44209</v>
      </c>
      <c r="Z11" s="21" t="s">
        <v>514</v>
      </c>
      <c r="AA11" s="21" t="s">
        <v>494</v>
      </c>
      <c r="AB11" s="21">
        <v>9.5</v>
      </c>
      <c r="AC11" s="21" t="s">
        <v>498</v>
      </c>
      <c r="AD11" s="21">
        <v>59</v>
      </c>
    </row>
    <row r="12" spans="1:30" ht="15.75" customHeight="1" thickBot="1" x14ac:dyDescent="0.25">
      <c r="A12" s="40">
        <v>7</v>
      </c>
      <c r="B12" s="22">
        <v>2.0295918367346941E-2</v>
      </c>
      <c r="C12" s="22">
        <v>4.0254336734693877E-2</v>
      </c>
      <c r="D12" s="22">
        <v>6.0600000000000001E-2</v>
      </c>
      <c r="E12" s="46"/>
      <c r="F12" s="21" t="s">
        <v>481</v>
      </c>
      <c r="G12" s="23">
        <v>35785</v>
      </c>
      <c r="H12" s="21">
        <v>0.92</v>
      </c>
      <c r="I12" s="46"/>
      <c r="J12" s="46"/>
      <c r="K12" s="46"/>
      <c r="L12" s="46"/>
      <c r="M12" s="46"/>
      <c r="N12" s="46"/>
      <c r="O12" s="28"/>
      <c r="P12" s="28"/>
      <c r="Q12" s="28"/>
      <c r="R12" s="28"/>
      <c r="S12" s="28"/>
      <c r="T12" s="28"/>
      <c r="U12" s="56"/>
      <c r="W12" s="21">
        <v>20</v>
      </c>
      <c r="X12" s="21">
        <v>3634</v>
      </c>
      <c r="Y12" s="24">
        <v>44517</v>
      </c>
      <c r="Z12" s="21" t="s">
        <v>513</v>
      </c>
      <c r="AA12" s="21" t="s">
        <v>494</v>
      </c>
      <c r="AB12" s="21">
        <v>9.3000000000000007</v>
      </c>
      <c r="AC12" s="21" t="s">
        <v>498</v>
      </c>
      <c r="AD12" s="21">
        <v>63</v>
      </c>
    </row>
    <row r="13" spans="1:30" ht="15.75" customHeight="1" thickBot="1" x14ac:dyDescent="0.25">
      <c r="A13" s="40">
        <v>8</v>
      </c>
      <c r="B13" s="22">
        <v>2.2783163265306123E-2</v>
      </c>
      <c r="C13" s="22">
        <v>3.3570408163265307E-2</v>
      </c>
      <c r="D13" s="22">
        <v>5.6399999999999999E-2</v>
      </c>
      <c r="E13" s="46"/>
      <c r="F13" s="21" t="s">
        <v>482</v>
      </c>
      <c r="G13" s="23">
        <v>37486</v>
      </c>
      <c r="H13" s="21">
        <v>0.96</v>
      </c>
      <c r="I13" s="46"/>
      <c r="J13" s="46"/>
      <c r="K13" s="46"/>
      <c r="L13" s="46"/>
      <c r="M13" s="46"/>
      <c r="N13" s="46"/>
      <c r="O13" s="28"/>
      <c r="P13" s="28"/>
      <c r="Q13" s="28"/>
      <c r="R13" s="28"/>
      <c r="S13" s="28"/>
      <c r="T13" s="28"/>
      <c r="U13" s="56"/>
      <c r="W13" s="21">
        <v>25</v>
      </c>
      <c r="X13" s="21">
        <v>3626</v>
      </c>
      <c r="Y13" s="24">
        <v>44503</v>
      </c>
      <c r="Z13" s="21" t="s">
        <v>513</v>
      </c>
      <c r="AA13" s="21" t="s">
        <v>494</v>
      </c>
      <c r="AB13" s="21">
        <v>9.3000000000000007</v>
      </c>
      <c r="AC13" s="21" t="s">
        <v>498</v>
      </c>
      <c r="AD13" s="21">
        <v>65</v>
      </c>
    </row>
    <row r="14" spans="1:30" ht="15.75" customHeight="1" thickBot="1" x14ac:dyDescent="0.25">
      <c r="A14" s="40">
        <v>9</v>
      </c>
      <c r="B14" s="22">
        <v>2.4176020408163263E-2</v>
      </c>
      <c r="C14" s="22">
        <v>3.1811479591836736E-2</v>
      </c>
      <c r="D14" s="22">
        <v>5.6000000000000001E-2</v>
      </c>
      <c r="E14" s="46"/>
      <c r="F14" s="21" t="s">
        <v>483</v>
      </c>
      <c r="G14" s="23">
        <v>39426</v>
      </c>
      <c r="H14" s="21">
        <v>1.01</v>
      </c>
      <c r="I14" s="46"/>
      <c r="J14" s="46"/>
      <c r="K14" s="46"/>
      <c r="L14" s="46"/>
      <c r="M14" s="46"/>
      <c r="N14" s="46"/>
      <c r="O14" s="28"/>
      <c r="P14" s="28"/>
      <c r="Q14" s="28"/>
      <c r="R14" s="28"/>
      <c r="S14" s="28"/>
      <c r="T14" s="28"/>
      <c r="U14" s="56"/>
      <c r="W14" s="21">
        <v>30</v>
      </c>
      <c r="X14" s="21">
        <v>3618</v>
      </c>
      <c r="Y14" s="24">
        <v>44498</v>
      </c>
      <c r="Z14" s="21" t="s">
        <v>513</v>
      </c>
      <c r="AA14" s="21" t="s">
        <v>496</v>
      </c>
      <c r="AB14" s="21">
        <v>9.1999999999999993</v>
      </c>
      <c r="AC14" s="21" t="s">
        <v>498</v>
      </c>
      <c r="AD14" s="21">
        <v>60</v>
      </c>
    </row>
    <row r="15" spans="1:30" ht="15.75" customHeight="1" thickBot="1" x14ac:dyDescent="0.25">
      <c r="A15" s="40">
        <v>10</v>
      </c>
      <c r="B15" s="22">
        <v>2.6862244897959183E-2</v>
      </c>
      <c r="C15" s="22">
        <v>3.216326530612245E-2</v>
      </c>
      <c r="D15" s="22">
        <v>5.8999999999999997E-2</v>
      </c>
      <c r="E15" s="46"/>
      <c r="F15" s="21" t="s">
        <v>484</v>
      </c>
      <c r="G15" s="23">
        <v>40311</v>
      </c>
      <c r="H15" s="21">
        <v>1.04</v>
      </c>
      <c r="I15" s="46"/>
      <c r="J15" s="46"/>
      <c r="K15" s="46"/>
      <c r="L15" s="46"/>
      <c r="M15" s="46"/>
      <c r="N15" s="46"/>
      <c r="O15" s="28"/>
      <c r="P15" s="28"/>
      <c r="Q15" s="28"/>
      <c r="R15" s="28"/>
      <c r="S15" s="28"/>
      <c r="T15" s="28"/>
      <c r="U15" s="56"/>
      <c r="W15" s="21">
        <v>35</v>
      </c>
      <c r="X15" s="21">
        <v>3610</v>
      </c>
      <c r="Y15" s="24">
        <v>44246</v>
      </c>
      <c r="Z15" s="21" t="s">
        <v>514</v>
      </c>
      <c r="AA15" s="21" t="s">
        <v>496</v>
      </c>
      <c r="AB15" s="21">
        <v>9.1999999999999993</v>
      </c>
      <c r="AC15" s="21" t="s">
        <v>498</v>
      </c>
      <c r="AD15" s="21">
        <v>60</v>
      </c>
    </row>
    <row r="16" spans="1:30" ht="15.75" customHeight="1" thickBot="1" x14ac:dyDescent="0.25">
      <c r="A16" s="40">
        <v>11</v>
      </c>
      <c r="B16" s="22">
        <v>2.9747448979591834E-2</v>
      </c>
      <c r="C16" s="22">
        <v>3.1911989795918368E-2</v>
      </c>
      <c r="D16" s="22">
        <v>6.1699999999999998E-2</v>
      </c>
      <c r="E16" s="46"/>
      <c r="F16" s="21" t="s">
        <v>485</v>
      </c>
      <c r="G16" s="23">
        <v>43805</v>
      </c>
      <c r="H16" s="21">
        <v>1.1299999999999999</v>
      </c>
      <c r="I16" s="46"/>
      <c r="J16" s="46"/>
      <c r="K16" s="46"/>
      <c r="L16" s="46"/>
      <c r="M16" s="46"/>
      <c r="N16" s="46"/>
      <c r="O16" s="28"/>
      <c r="P16" s="28"/>
      <c r="Q16" s="28"/>
      <c r="R16" s="28"/>
      <c r="S16" s="28"/>
      <c r="T16" s="28"/>
      <c r="U16" s="56"/>
      <c r="W16" s="21">
        <v>40</v>
      </c>
      <c r="X16" s="21">
        <v>3599</v>
      </c>
      <c r="Y16" s="24">
        <v>44251</v>
      </c>
      <c r="Z16" s="21" t="s">
        <v>513</v>
      </c>
      <c r="AA16" s="21" t="s">
        <v>494</v>
      </c>
      <c r="AB16" s="21">
        <v>9.1999999999999993</v>
      </c>
      <c r="AC16" s="21" t="s">
        <v>498</v>
      </c>
      <c r="AD16" s="21">
        <v>64</v>
      </c>
    </row>
    <row r="17" spans="1:30" ht="15.75" customHeight="1" thickBot="1" x14ac:dyDescent="0.25">
      <c r="A17" s="40">
        <v>12</v>
      </c>
      <c r="B17" s="22">
        <v>3.2284438775510203E-2</v>
      </c>
      <c r="C17" s="22">
        <v>3.3218622448979593E-2</v>
      </c>
      <c r="D17" s="22">
        <v>6.5500000000000003E-2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28"/>
      <c r="P17" s="28"/>
      <c r="Q17" s="28"/>
      <c r="R17" s="28"/>
      <c r="S17" s="28"/>
      <c r="T17" s="28"/>
      <c r="U17" s="56"/>
      <c r="W17" s="21">
        <v>45</v>
      </c>
      <c r="X17" s="21">
        <v>3593</v>
      </c>
      <c r="Y17" s="24">
        <v>44259</v>
      </c>
      <c r="Z17" s="21" t="s">
        <v>513</v>
      </c>
      <c r="AA17" s="21" t="s">
        <v>495</v>
      </c>
      <c r="AB17" s="21">
        <v>9.1999999999999993</v>
      </c>
      <c r="AC17" s="21" t="s">
        <v>498</v>
      </c>
      <c r="AD17" s="21">
        <v>64</v>
      </c>
    </row>
    <row r="18" spans="1:30" ht="15.75" customHeight="1" thickBot="1" x14ac:dyDescent="0.25">
      <c r="A18" s="40">
        <v>13</v>
      </c>
      <c r="B18" s="22">
        <v>3.3329081632653058E-2</v>
      </c>
      <c r="C18" s="22">
        <v>3.2464795918367352E-2</v>
      </c>
      <c r="D18" s="22">
        <v>6.5799999999999997E-2</v>
      </c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28"/>
      <c r="P18" s="28"/>
      <c r="Q18" s="28"/>
      <c r="R18" s="28"/>
      <c r="S18" s="28"/>
      <c r="T18" s="28"/>
      <c r="U18" s="56"/>
      <c r="W18" s="21">
        <v>50</v>
      </c>
      <c r="X18" s="21">
        <v>3578</v>
      </c>
      <c r="Y18" s="24">
        <v>44532</v>
      </c>
      <c r="Z18" s="21" t="s">
        <v>514</v>
      </c>
      <c r="AA18" s="21" t="s">
        <v>495</v>
      </c>
      <c r="AB18" s="21">
        <v>9.1</v>
      </c>
      <c r="AC18" s="21" t="s">
        <v>498</v>
      </c>
      <c r="AD18" s="21">
        <v>62</v>
      </c>
    </row>
    <row r="19" spans="1:30" ht="15.75" customHeight="1" thickBot="1" x14ac:dyDescent="0.25">
      <c r="A19" s="40">
        <v>14</v>
      </c>
      <c r="B19" s="22">
        <v>3.5716836734693884E-2</v>
      </c>
      <c r="C19" s="22">
        <v>3.2314030612244894E-2</v>
      </c>
      <c r="D19" s="22">
        <v>6.8000000000000005E-2</v>
      </c>
      <c r="E19" s="46"/>
      <c r="F19" s="11" t="s">
        <v>486</v>
      </c>
      <c r="G19" s="11" t="s">
        <v>468</v>
      </c>
      <c r="H19" s="11" t="s">
        <v>469</v>
      </c>
      <c r="I19" s="46"/>
      <c r="J19" s="177" t="s">
        <v>487</v>
      </c>
      <c r="K19" s="178"/>
      <c r="L19" s="178"/>
      <c r="M19" s="178"/>
      <c r="N19" s="179"/>
      <c r="O19" s="28"/>
      <c r="P19" s="28"/>
      <c r="Q19" s="28"/>
      <c r="R19" s="28"/>
      <c r="S19" s="28"/>
      <c r="T19" s="28"/>
      <c r="U19" s="56"/>
      <c r="W19" s="21">
        <v>75</v>
      </c>
      <c r="X19" s="21">
        <v>3507</v>
      </c>
      <c r="Y19" s="24">
        <v>44271</v>
      </c>
      <c r="Z19" s="21" t="s">
        <v>513</v>
      </c>
      <c r="AA19" s="21" t="s">
        <v>493</v>
      </c>
      <c r="AB19" s="21">
        <v>8.9</v>
      </c>
      <c r="AC19" s="21" t="s">
        <v>498</v>
      </c>
      <c r="AD19" s="21">
        <v>65</v>
      </c>
    </row>
    <row r="20" spans="1:30" ht="15.75" customHeight="1" thickBot="1" x14ac:dyDescent="0.25">
      <c r="A20" s="40">
        <v>15</v>
      </c>
      <c r="B20" s="22">
        <v>4.0840561224489799E-2</v>
      </c>
      <c r="C20" s="22">
        <v>3.1107908163265301E-2</v>
      </c>
      <c r="D20" s="22">
        <v>7.1999999999999995E-2</v>
      </c>
      <c r="E20" s="46"/>
      <c r="F20" s="21" t="s">
        <v>488</v>
      </c>
      <c r="G20" s="23">
        <v>30738</v>
      </c>
      <c r="H20" s="21">
        <v>0.79</v>
      </c>
      <c r="I20" s="46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28"/>
      <c r="P20" s="28"/>
      <c r="Q20" s="28"/>
      <c r="R20" s="28"/>
      <c r="S20" s="28"/>
      <c r="T20" s="28"/>
      <c r="U20" s="56"/>
      <c r="W20" s="21">
        <v>100</v>
      </c>
      <c r="X20" s="21">
        <v>3478</v>
      </c>
      <c r="Y20" s="24">
        <v>44238</v>
      </c>
      <c r="Z20" s="21" t="s">
        <v>514</v>
      </c>
      <c r="AA20" s="21" t="s">
        <v>495</v>
      </c>
      <c r="AB20" s="21">
        <v>8.9</v>
      </c>
      <c r="AC20" s="21" t="s">
        <v>498</v>
      </c>
      <c r="AD20" s="21">
        <v>61</v>
      </c>
    </row>
    <row r="21" spans="1:30" ht="15.75" customHeight="1" thickBot="1" x14ac:dyDescent="0.25">
      <c r="A21" s="40">
        <v>16</v>
      </c>
      <c r="B21" s="22">
        <v>4.5616071428571429E-2</v>
      </c>
      <c r="C21" s="22">
        <v>3.0856632653061229E-2</v>
      </c>
      <c r="D21" s="22">
        <v>7.6399999999999996E-2</v>
      </c>
      <c r="E21" s="46"/>
      <c r="F21" s="21" t="s">
        <v>492</v>
      </c>
      <c r="G21" s="23">
        <v>39298</v>
      </c>
      <c r="H21" s="21">
        <v>1.01</v>
      </c>
      <c r="I21" s="46"/>
      <c r="J21" s="21">
        <v>5</v>
      </c>
      <c r="K21" s="21">
        <f>X6</f>
        <v>3818</v>
      </c>
      <c r="L21" s="24"/>
      <c r="M21" s="21"/>
      <c r="N21" s="49">
        <f>K21/$F$2</f>
        <v>9.7397959183673471E-2</v>
      </c>
      <c r="O21" s="28"/>
      <c r="P21" s="28"/>
      <c r="Q21" s="28"/>
      <c r="R21" s="28"/>
      <c r="S21" s="28"/>
      <c r="T21" s="28"/>
      <c r="U21" s="56"/>
      <c r="W21" s="21">
        <v>125</v>
      </c>
      <c r="X21" s="21">
        <v>3448</v>
      </c>
      <c r="Y21" s="24">
        <v>44484</v>
      </c>
      <c r="Z21" s="21" t="s">
        <v>514</v>
      </c>
      <c r="AA21" s="21" t="s">
        <v>496</v>
      </c>
      <c r="AB21" s="21">
        <v>8.8000000000000007</v>
      </c>
      <c r="AC21" s="21" t="s">
        <v>498</v>
      </c>
      <c r="AD21" s="21">
        <v>62</v>
      </c>
    </row>
    <row r="22" spans="1:30" ht="15.75" customHeight="1" thickBot="1" x14ac:dyDescent="0.25">
      <c r="A22" s="40">
        <v>17</v>
      </c>
      <c r="B22" s="22">
        <v>4.6809948979591835E-2</v>
      </c>
      <c r="C22" s="22">
        <v>3.0454591836734692E-2</v>
      </c>
      <c r="D22" s="22">
        <v>7.7200000000000005E-2</v>
      </c>
      <c r="E22" s="46"/>
      <c r="F22" s="21" t="s">
        <v>493</v>
      </c>
      <c r="G22" s="23">
        <v>40204</v>
      </c>
      <c r="H22" s="21">
        <v>1.03</v>
      </c>
      <c r="I22" s="46"/>
      <c r="J22" s="21">
        <v>10</v>
      </c>
      <c r="K22" s="21">
        <f>X11</f>
        <v>3728</v>
      </c>
      <c r="L22" s="24"/>
      <c r="M22" s="21"/>
      <c r="N22" s="49">
        <f t="shared" ref="N22:N28" si="0">K22/$F$2</f>
        <v>9.5102040816326533E-2</v>
      </c>
      <c r="O22" s="28"/>
      <c r="P22" s="28"/>
      <c r="Q22" s="28"/>
      <c r="R22" s="28"/>
      <c r="S22" s="28"/>
      <c r="T22" s="28"/>
      <c r="U22" s="56"/>
      <c r="W22" s="21">
        <v>150</v>
      </c>
      <c r="X22" s="21">
        <v>3411</v>
      </c>
      <c r="Y22" s="24">
        <v>44474</v>
      </c>
      <c r="Z22" s="21" t="s">
        <v>513</v>
      </c>
      <c r="AA22" s="21" t="s">
        <v>493</v>
      </c>
      <c r="AB22" s="21">
        <v>8.6999999999999993</v>
      </c>
      <c r="AC22" s="21" t="s">
        <v>498</v>
      </c>
      <c r="AD22" s="21">
        <v>65</v>
      </c>
    </row>
    <row r="23" spans="1:30" ht="15.75" customHeight="1" thickBot="1" x14ac:dyDescent="0.25">
      <c r="A23" s="40">
        <v>18</v>
      </c>
      <c r="B23" s="22">
        <v>3.3279336734693875E-2</v>
      </c>
      <c r="C23" s="22">
        <v>2.447423469387755E-2</v>
      </c>
      <c r="D23" s="22">
        <v>5.7700000000000001E-2</v>
      </c>
      <c r="E23" s="46"/>
      <c r="F23" s="21" t="s">
        <v>494</v>
      </c>
      <c r="G23" s="23">
        <v>41097</v>
      </c>
      <c r="H23" s="21">
        <v>1.06</v>
      </c>
      <c r="I23" s="46"/>
      <c r="J23" s="21">
        <v>20</v>
      </c>
      <c r="K23" s="21">
        <f>X12</f>
        <v>3634</v>
      </c>
      <c r="L23" s="24"/>
      <c r="M23" s="21"/>
      <c r="N23" s="49">
        <f t="shared" si="0"/>
        <v>9.2704081632653063E-2</v>
      </c>
      <c r="O23" s="28"/>
      <c r="P23" s="28"/>
      <c r="Q23" s="28"/>
      <c r="R23" s="28"/>
      <c r="S23" s="28"/>
      <c r="T23" s="28"/>
      <c r="U23" s="56"/>
      <c r="W23" s="21">
        <v>175</v>
      </c>
      <c r="X23" s="21">
        <v>3389</v>
      </c>
      <c r="Y23" s="24">
        <v>44251</v>
      </c>
      <c r="Z23" s="21" t="s">
        <v>514</v>
      </c>
      <c r="AA23" s="21" t="s">
        <v>494</v>
      </c>
      <c r="AB23" s="21">
        <v>8.6</v>
      </c>
      <c r="AC23" s="21" t="s">
        <v>498</v>
      </c>
      <c r="AD23" s="21">
        <v>62</v>
      </c>
    </row>
    <row r="24" spans="1:30" ht="15.75" customHeight="1" thickBot="1" x14ac:dyDescent="0.25">
      <c r="A24" s="40">
        <v>19</v>
      </c>
      <c r="B24" s="22">
        <v>2.3827806122448978E-2</v>
      </c>
      <c r="C24" s="22">
        <v>1.7539030612244898E-2</v>
      </c>
      <c r="D24" s="22">
        <v>4.1300000000000003E-2</v>
      </c>
      <c r="E24" s="46"/>
      <c r="F24" s="21" t="s">
        <v>495</v>
      </c>
      <c r="G24" s="23">
        <v>41313</v>
      </c>
      <c r="H24" s="21">
        <v>1.06</v>
      </c>
      <c r="I24" s="46"/>
      <c r="J24" s="21">
        <v>30</v>
      </c>
      <c r="K24" s="21">
        <f>X14</f>
        <v>3618</v>
      </c>
      <c r="L24" s="24"/>
      <c r="M24" s="21"/>
      <c r="N24" s="49">
        <f t="shared" si="0"/>
        <v>9.2295918367346935E-2</v>
      </c>
      <c r="O24" s="28"/>
      <c r="P24" s="28"/>
      <c r="Q24" s="28"/>
      <c r="R24" s="28"/>
      <c r="S24" s="28"/>
      <c r="T24" s="28"/>
      <c r="U24" s="56"/>
      <c r="W24" s="21">
        <v>200</v>
      </c>
      <c r="X24" s="21">
        <v>3364</v>
      </c>
      <c r="Y24" s="24">
        <v>44364</v>
      </c>
      <c r="Z24" s="21" t="s">
        <v>513</v>
      </c>
      <c r="AA24" s="21" t="s">
        <v>495</v>
      </c>
      <c r="AB24" s="21">
        <v>8.6</v>
      </c>
      <c r="AC24" s="21" t="s">
        <v>498</v>
      </c>
      <c r="AD24" s="21">
        <v>62</v>
      </c>
    </row>
    <row r="25" spans="1:30" ht="15.75" customHeight="1" thickBot="1" x14ac:dyDescent="0.25">
      <c r="A25" s="40">
        <v>20</v>
      </c>
      <c r="B25" s="22">
        <v>1.8355867346938778E-2</v>
      </c>
      <c r="C25" s="22">
        <v>1.3016071428571427E-2</v>
      </c>
      <c r="D25" s="22">
        <v>3.1300000000000001E-2</v>
      </c>
      <c r="E25" s="46"/>
      <c r="F25" s="21" t="s">
        <v>496</v>
      </c>
      <c r="G25" s="23">
        <v>44075</v>
      </c>
      <c r="H25" s="21">
        <v>1.1299999999999999</v>
      </c>
      <c r="I25" s="46"/>
      <c r="J25" s="21">
        <v>50</v>
      </c>
      <c r="K25" s="21">
        <f>X18</f>
        <v>3578</v>
      </c>
      <c r="L25" s="24"/>
      <c r="M25" s="21"/>
      <c r="N25" s="49">
        <f t="shared" si="0"/>
        <v>9.1275510204081631E-2</v>
      </c>
      <c r="O25" s="28"/>
      <c r="P25" s="28"/>
      <c r="Q25" s="28"/>
      <c r="R25" s="28"/>
      <c r="S25" s="28"/>
      <c r="T25" s="28"/>
      <c r="U25" s="56"/>
    </row>
    <row r="26" spans="1:30" ht="15.75" customHeight="1" thickBot="1" x14ac:dyDescent="0.25">
      <c r="A26" s="40">
        <v>21</v>
      </c>
      <c r="B26" s="22">
        <v>1.3580357142857144E-2</v>
      </c>
      <c r="C26" s="22">
        <v>9.6489795918367326E-3</v>
      </c>
      <c r="D26" s="22">
        <v>2.3199999999999998E-2</v>
      </c>
      <c r="E26" s="46"/>
      <c r="F26" s="21" t="s">
        <v>497</v>
      </c>
      <c r="G26" s="23">
        <v>36146</v>
      </c>
      <c r="H26" s="21">
        <v>0.93</v>
      </c>
      <c r="I26" s="46"/>
      <c r="J26" s="21">
        <v>100</v>
      </c>
      <c r="K26" s="21">
        <f>X20</f>
        <v>3478</v>
      </c>
      <c r="L26" s="24"/>
      <c r="M26" s="21"/>
      <c r="N26" s="49">
        <f t="shared" si="0"/>
        <v>8.8724489795918363E-2</v>
      </c>
      <c r="O26" s="28"/>
      <c r="P26" s="28"/>
      <c r="Q26" s="28"/>
      <c r="R26" s="28"/>
      <c r="S26" s="28"/>
      <c r="T26" s="28"/>
      <c r="U26" s="56"/>
    </row>
    <row r="27" spans="1:30" ht="15.75" customHeight="1" thickBot="1" x14ac:dyDescent="0.25">
      <c r="A27" s="40">
        <v>22</v>
      </c>
      <c r="B27" s="22">
        <v>9.0535714285714299E-3</v>
      </c>
      <c r="C27" s="22">
        <v>6.6336734693877557E-3</v>
      </c>
      <c r="D27" s="22">
        <v>1.5699999999999999E-2</v>
      </c>
      <c r="E27" s="46"/>
      <c r="F27" s="46"/>
      <c r="G27" s="46"/>
      <c r="H27" s="46"/>
      <c r="I27" s="46"/>
      <c r="J27" s="21">
        <v>150</v>
      </c>
      <c r="K27" s="21">
        <f>X22</f>
        <v>3411</v>
      </c>
      <c r="L27" s="24"/>
      <c r="M27" s="21"/>
      <c r="N27" s="49">
        <f t="shared" si="0"/>
        <v>8.7015306122448982E-2</v>
      </c>
      <c r="O27" s="28"/>
      <c r="P27" s="28"/>
      <c r="Q27" s="28"/>
      <c r="R27" s="28"/>
      <c r="S27" s="28"/>
      <c r="T27" s="28"/>
      <c r="U27" s="56"/>
    </row>
    <row r="28" spans="1:30" ht="15.75" customHeight="1" thickBot="1" x14ac:dyDescent="0.25">
      <c r="A28" s="40">
        <v>23</v>
      </c>
      <c r="B28" s="22">
        <v>5.6709183673469389E-3</v>
      </c>
      <c r="C28" s="22">
        <v>4.0204081632653063E-3</v>
      </c>
      <c r="D28" s="22">
        <v>9.7000000000000003E-3</v>
      </c>
      <c r="E28" s="46"/>
      <c r="F28" s="46"/>
      <c r="G28" s="46"/>
      <c r="H28" s="46"/>
      <c r="I28" s="46"/>
      <c r="J28" s="21">
        <v>200</v>
      </c>
      <c r="K28" s="21">
        <f>X24</f>
        <v>3364</v>
      </c>
      <c r="L28" s="24"/>
      <c r="M28" s="21"/>
      <c r="N28" s="49">
        <f t="shared" si="0"/>
        <v>8.5816326530612247E-2</v>
      </c>
      <c r="O28" s="28"/>
      <c r="P28" s="28"/>
      <c r="Q28" s="28"/>
      <c r="R28" s="28"/>
      <c r="S28" s="28"/>
      <c r="T28" s="28"/>
      <c r="U28" s="56"/>
    </row>
    <row r="29" spans="1:30" ht="15.75" customHeight="1" thickBot="1" x14ac:dyDescent="0.25">
      <c r="A29" s="57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9"/>
    </row>
    <row r="34" spans="4:4" x14ac:dyDescent="0.2">
      <c r="D34" s="19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Sheet43"/>
  <dimension ref="A1:AD50"/>
  <sheetViews>
    <sheetView workbookViewId="0">
      <selection activeCell="AE23" sqref="AE23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95" t="s">
        <v>604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597</v>
      </c>
      <c r="F2" s="6">
        <v>14600</v>
      </c>
      <c r="H2" s="7" t="s">
        <v>462</v>
      </c>
      <c r="W2" s="21">
        <v>1</v>
      </c>
      <c r="X2" s="21">
        <v>5653</v>
      </c>
      <c r="Y2" s="24">
        <v>44170</v>
      </c>
      <c r="Z2" s="21" t="s">
        <v>522</v>
      </c>
      <c r="AA2" s="21" t="s">
        <v>497</v>
      </c>
      <c r="AB2" s="21">
        <v>38.700000000000003</v>
      </c>
      <c r="AC2" s="21" t="s">
        <v>465</v>
      </c>
      <c r="AD2" s="21">
        <v>52</v>
      </c>
    </row>
    <row r="3" spans="1:30" ht="15" thickBot="1" x14ac:dyDescent="0.25">
      <c r="W3" s="21">
        <v>2</v>
      </c>
      <c r="X3" s="21">
        <v>4337</v>
      </c>
      <c r="Y3" s="24">
        <v>43991</v>
      </c>
      <c r="Z3" s="21" t="s">
        <v>522</v>
      </c>
      <c r="AA3" s="21" t="s">
        <v>493</v>
      </c>
      <c r="AB3" s="21">
        <v>29.7</v>
      </c>
      <c r="AC3" s="21" t="s">
        <v>465</v>
      </c>
      <c r="AD3" s="21">
        <v>54</v>
      </c>
    </row>
    <row r="4" spans="1:30" ht="23.25" thickBot="1" x14ac:dyDescent="0.25">
      <c r="A4" s="8" t="s">
        <v>463</v>
      </c>
      <c r="B4" s="9" t="s">
        <v>464</v>
      </c>
      <c r="C4" s="36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196" t="s">
        <v>470</v>
      </c>
      <c r="K4" s="197"/>
      <c r="L4" s="197"/>
      <c r="M4" s="197"/>
      <c r="N4" s="198"/>
      <c r="W4" s="21">
        <v>3</v>
      </c>
      <c r="X4" s="21">
        <v>3384</v>
      </c>
      <c r="Y4" s="24">
        <v>44170</v>
      </c>
      <c r="Z4" s="21" t="s">
        <v>519</v>
      </c>
      <c r="AA4" s="21" t="s">
        <v>497</v>
      </c>
      <c r="AB4" s="21">
        <v>23.2</v>
      </c>
      <c r="AC4" s="21" t="s">
        <v>465</v>
      </c>
      <c r="AD4" s="21">
        <v>55</v>
      </c>
    </row>
    <row r="5" spans="1:30" ht="18.75" customHeight="1" thickBot="1" x14ac:dyDescent="0.25">
      <c r="A5" s="21">
        <v>0</v>
      </c>
      <c r="B5" s="22">
        <v>4.0438356164383569E-3</v>
      </c>
      <c r="C5" s="22">
        <v>1.6726027397260272E-3</v>
      </c>
      <c r="D5" s="22">
        <v>9.2999999999999992E-3</v>
      </c>
      <c r="F5" s="21" t="s">
        <v>471</v>
      </c>
      <c r="G5" s="23">
        <v>23097</v>
      </c>
      <c r="H5" s="26">
        <v>1.6</v>
      </c>
      <c r="J5" s="199" t="s">
        <v>472</v>
      </c>
      <c r="K5" s="200"/>
      <c r="L5" s="200"/>
      <c r="M5" s="200"/>
      <c r="N5" s="201"/>
      <c r="W5" s="21">
        <v>4</v>
      </c>
      <c r="X5" s="21">
        <v>2691</v>
      </c>
      <c r="Y5" s="24">
        <v>44170</v>
      </c>
      <c r="Z5" s="21" t="s">
        <v>520</v>
      </c>
      <c r="AA5" s="21" t="s">
        <v>497</v>
      </c>
      <c r="AB5" s="21">
        <v>18.399999999999999</v>
      </c>
      <c r="AC5" s="21" t="s">
        <v>465</v>
      </c>
      <c r="AD5" s="21">
        <v>53</v>
      </c>
    </row>
    <row r="6" spans="1:30" ht="17.25" customHeight="1" thickBot="1" x14ac:dyDescent="0.25">
      <c r="A6" s="21">
        <v>1</v>
      </c>
      <c r="B6" s="22">
        <v>2.1205479452054794E-3</v>
      </c>
      <c r="C6" s="22">
        <v>1.267123287671233E-3</v>
      </c>
      <c r="D6" s="22">
        <v>4.8999999999999998E-3</v>
      </c>
      <c r="F6" s="21" t="s">
        <v>473</v>
      </c>
      <c r="G6" s="23">
        <v>25396</v>
      </c>
      <c r="H6" s="26">
        <v>1.75</v>
      </c>
      <c r="J6" s="13" t="s">
        <v>474</v>
      </c>
      <c r="K6" s="14">
        <f>LARGE((K8,K9),1)</f>
        <v>0.77990692581439913</v>
      </c>
      <c r="N6" s="14" t="s">
        <v>465</v>
      </c>
      <c r="W6" s="21">
        <v>5</v>
      </c>
      <c r="X6" s="21">
        <v>2415</v>
      </c>
      <c r="Y6" s="24">
        <v>43947</v>
      </c>
      <c r="Z6" s="21" t="s">
        <v>627</v>
      </c>
      <c r="AA6" s="21" t="s">
        <v>488</v>
      </c>
      <c r="AB6" s="21">
        <v>16.5</v>
      </c>
      <c r="AC6" s="21" t="s">
        <v>464</v>
      </c>
      <c r="AD6" s="21">
        <v>51</v>
      </c>
    </row>
    <row r="7" spans="1:30" ht="17.25" customHeight="1" thickBot="1" x14ac:dyDescent="0.25">
      <c r="A7" s="21">
        <v>2</v>
      </c>
      <c r="B7" s="22">
        <v>1.6273972602739728E-3</v>
      </c>
      <c r="C7" s="22">
        <v>1.4191780821917808E-3</v>
      </c>
      <c r="D7" s="22">
        <v>3.5000000000000001E-3</v>
      </c>
      <c r="F7" s="21" t="s">
        <v>475</v>
      </c>
      <c r="G7" s="23">
        <v>21669</v>
      </c>
      <c r="H7" s="26">
        <v>1.5</v>
      </c>
      <c r="J7" s="15" t="s">
        <v>476</v>
      </c>
      <c r="K7" s="14">
        <f>LARGE((K10,K11),1)</f>
        <v>0.60892968541128245</v>
      </c>
      <c r="N7" s="14" t="s">
        <v>464</v>
      </c>
      <c r="W7" s="21">
        <v>6</v>
      </c>
      <c r="X7" s="21">
        <v>2289</v>
      </c>
      <c r="Y7" s="24">
        <v>43880</v>
      </c>
      <c r="Z7" s="21" t="s">
        <v>513</v>
      </c>
      <c r="AA7" s="21" t="s">
        <v>494</v>
      </c>
      <c r="AB7" s="21">
        <v>15.7</v>
      </c>
      <c r="AC7" s="21" t="s">
        <v>464</v>
      </c>
      <c r="AD7" s="21">
        <v>62</v>
      </c>
    </row>
    <row r="8" spans="1:30" ht="17.25" customHeight="1" thickBot="1" x14ac:dyDescent="0.3">
      <c r="A8" s="21">
        <v>3</v>
      </c>
      <c r="B8" s="22">
        <v>1.1342465753424657E-3</v>
      </c>
      <c r="C8" s="22">
        <v>3.0917808219178083E-3</v>
      </c>
      <c r="D8" s="22">
        <v>5.1999999999999998E-3</v>
      </c>
      <c r="F8" s="21" t="s">
        <v>477</v>
      </c>
      <c r="G8" s="23">
        <v>10311</v>
      </c>
      <c r="H8" s="26">
        <v>0.71</v>
      </c>
      <c r="K8" s="16">
        <f>LARGE(B11:C11,1)/(B11+C11)</f>
        <v>0.77990692581439913</v>
      </c>
      <c r="W8" s="21">
        <v>7</v>
      </c>
      <c r="X8" s="21">
        <v>2277</v>
      </c>
      <c r="Y8" s="24">
        <v>44029</v>
      </c>
      <c r="Z8" s="21" t="s">
        <v>514</v>
      </c>
      <c r="AA8" s="21" t="s">
        <v>496</v>
      </c>
      <c r="AB8" s="21">
        <v>15.6</v>
      </c>
      <c r="AC8" s="21" t="s">
        <v>464</v>
      </c>
      <c r="AD8" s="21">
        <v>78</v>
      </c>
    </row>
    <row r="9" spans="1:30" ht="17.25" customHeight="1" thickBot="1" x14ac:dyDescent="0.3">
      <c r="A9" s="21">
        <v>4</v>
      </c>
      <c r="B9" s="22">
        <v>1.8246575342465753E-3</v>
      </c>
      <c r="C9" s="22">
        <v>6.3356164383561644E-3</v>
      </c>
      <c r="D9" s="22">
        <v>1.17E-2</v>
      </c>
      <c r="F9" s="21" t="s">
        <v>478</v>
      </c>
      <c r="G9" s="23">
        <v>12322</v>
      </c>
      <c r="H9" s="26">
        <v>0.85</v>
      </c>
      <c r="K9" s="16">
        <f>LARGE(B12:C12,1)/(B12+C12)</f>
        <v>0.73484563253012058</v>
      </c>
      <c r="W9" s="21">
        <v>8</v>
      </c>
      <c r="X9" s="21">
        <v>2266</v>
      </c>
      <c r="Y9" s="24">
        <v>43900</v>
      </c>
      <c r="Z9" s="21" t="s">
        <v>513</v>
      </c>
      <c r="AA9" s="21" t="s">
        <v>493</v>
      </c>
      <c r="AB9" s="21">
        <v>15.5</v>
      </c>
      <c r="AC9" s="21" t="s">
        <v>464</v>
      </c>
      <c r="AD9" s="21">
        <v>56</v>
      </c>
    </row>
    <row r="10" spans="1:30" ht="17.25" customHeight="1" thickBot="1" x14ac:dyDescent="0.3">
      <c r="A10" s="21">
        <v>5</v>
      </c>
      <c r="B10" s="22">
        <v>3.9945205479452054E-3</v>
      </c>
      <c r="C10" s="22">
        <v>1.8398630136986303E-2</v>
      </c>
      <c r="D10" s="22">
        <v>2.2800000000000001E-2</v>
      </c>
      <c r="F10" s="21" t="s">
        <v>479</v>
      </c>
      <c r="G10" s="23">
        <v>14144</v>
      </c>
      <c r="H10" s="26">
        <v>0.98</v>
      </c>
      <c r="K10" s="16">
        <f>LARGE(B20:C20,1)/(B20+C20)</f>
        <v>0.59529968221121865</v>
      </c>
      <c r="W10" s="21">
        <v>9</v>
      </c>
      <c r="X10" s="21">
        <v>2261</v>
      </c>
      <c r="Y10" s="24">
        <v>43882</v>
      </c>
      <c r="Z10" s="21" t="s">
        <v>514</v>
      </c>
      <c r="AA10" s="21" t="s">
        <v>496</v>
      </c>
      <c r="AB10" s="21">
        <v>15.5</v>
      </c>
      <c r="AC10" s="21" t="s">
        <v>464</v>
      </c>
      <c r="AD10" s="21">
        <v>59</v>
      </c>
    </row>
    <row r="11" spans="1:30" ht="17.25" customHeight="1" thickBot="1" x14ac:dyDescent="0.3">
      <c r="A11" s="21">
        <v>6</v>
      </c>
      <c r="B11" s="22">
        <v>9.9123287671232883E-3</v>
      </c>
      <c r="C11" s="22">
        <v>3.5124657534246581E-2</v>
      </c>
      <c r="D11" s="22">
        <v>3.8899999999999997E-2</v>
      </c>
      <c r="F11" s="21" t="s">
        <v>480</v>
      </c>
      <c r="G11" s="23">
        <v>13935</v>
      </c>
      <c r="H11" s="26">
        <v>0.96</v>
      </c>
      <c r="K11" s="16">
        <f>LARGE(B21:C21,1)/(B21+C21)</f>
        <v>0.60892968541128245</v>
      </c>
      <c r="W11" s="21">
        <v>10</v>
      </c>
      <c r="X11" s="21">
        <v>2213</v>
      </c>
      <c r="Y11" s="24">
        <v>43894</v>
      </c>
      <c r="Z11" s="21" t="s">
        <v>514</v>
      </c>
      <c r="AA11" s="21" t="s">
        <v>494</v>
      </c>
      <c r="AB11" s="21">
        <v>15.2</v>
      </c>
      <c r="AC11" s="21" t="s">
        <v>464</v>
      </c>
      <c r="AD11" s="21">
        <v>54</v>
      </c>
    </row>
    <row r="12" spans="1:30" ht="17.25" customHeight="1" thickBot="1" x14ac:dyDescent="0.25">
      <c r="A12" s="21">
        <v>7</v>
      </c>
      <c r="B12" s="22">
        <v>1.5435616438356165E-2</v>
      </c>
      <c r="C12" s="22">
        <v>4.2778082191780829E-2</v>
      </c>
      <c r="D12" s="22">
        <v>5.5199999999999999E-2</v>
      </c>
      <c r="F12" s="21" t="s">
        <v>481</v>
      </c>
      <c r="G12" s="23">
        <v>12919</v>
      </c>
      <c r="H12" s="26">
        <v>0.89</v>
      </c>
      <c r="W12" s="21">
        <v>20</v>
      </c>
      <c r="X12" s="21">
        <v>2120</v>
      </c>
      <c r="Y12" s="24">
        <v>43847</v>
      </c>
      <c r="Z12" s="21" t="s">
        <v>514</v>
      </c>
      <c r="AA12" s="21" t="s">
        <v>496</v>
      </c>
      <c r="AB12" s="21">
        <v>14.5</v>
      </c>
      <c r="AC12" s="21" t="s">
        <v>464</v>
      </c>
      <c r="AD12" s="21">
        <v>61</v>
      </c>
    </row>
    <row r="13" spans="1:30" ht="17.25" customHeight="1" thickBot="1" x14ac:dyDescent="0.25">
      <c r="A13" s="21">
        <v>8</v>
      </c>
      <c r="B13" s="22">
        <v>1.7013698630136988E-2</v>
      </c>
      <c r="C13" s="22">
        <v>4.0142465753424658E-2</v>
      </c>
      <c r="D13" s="22">
        <v>5.45E-2</v>
      </c>
      <c r="F13" s="21" t="s">
        <v>482</v>
      </c>
      <c r="G13" s="23">
        <v>13218</v>
      </c>
      <c r="H13" s="26">
        <v>0.91</v>
      </c>
      <c r="W13" s="21">
        <v>25</v>
      </c>
      <c r="X13" s="21">
        <v>2081</v>
      </c>
      <c r="Y13" s="24">
        <v>43895</v>
      </c>
      <c r="Z13" s="21" t="s">
        <v>515</v>
      </c>
      <c r="AA13" s="21" t="s">
        <v>495</v>
      </c>
      <c r="AB13" s="21">
        <v>14.3</v>
      </c>
      <c r="AC13" s="21" t="s">
        <v>464</v>
      </c>
      <c r="AD13" s="21">
        <v>54</v>
      </c>
    </row>
    <row r="14" spans="1:30" ht="23.25" thickBot="1" x14ac:dyDescent="0.25">
      <c r="A14" s="21">
        <v>9</v>
      </c>
      <c r="B14" s="22">
        <v>1.6915068493150682E-2</v>
      </c>
      <c r="C14" s="22">
        <v>3.5580821917808224E-2</v>
      </c>
      <c r="D14" s="22">
        <v>5.2400000000000002E-2</v>
      </c>
      <c r="F14" s="21" t="s">
        <v>483</v>
      </c>
      <c r="G14" s="23">
        <v>12695</v>
      </c>
      <c r="H14" s="26">
        <v>0.88</v>
      </c>
      <c r="W14" s="21">
        <v>30</v>
      </c>
      <c r="X14" s="21">
        <v>2051</v>
      </c>
      <c r="Y14" s="24">
        <v>43866</v>
      </c>
      <c r="Z14" s="21" t="s">
        <v>513</v>
      </c>
      <c r="AA14" s="21" t="s">
        <v>494</v>
      </c>
      <c r="AB14" s="21">
        <v>14</v>
      </c>
      <c r="AC14" s="21" t="s">
        <v>464</v>
      </c>
      <c r="AD14" s="21">
        <v>59</v>
      </c>
    </row>
    <row r="15" spans="1:30" ht="15" thickBot="1" x14ac:dyDescent="0.25">
      <c r="A15" s="21">
        <v>10</v>
      </c>
      <c r="B15" s="22">
        <v>2.2832876712328767E-2</v>
      </c>
      <c r="C15" s="22">
        <v>3.4516438356164379E-2</v>
      </c>
      <c r="D15" s="22">
        <v>5.4899999999999997E-2</v>
      </c>
      <c r="F15" s="21" t="s">
        <v>484</v>
      </c>
      <c r="G15" s="23">
        <v>11183</v>
      </c>
      <c r="H15" s="26">
        <v>0.77</v>
      </c>
      <c r="W15" s="21">
        <v>35</v>
      </c>
      <c r="X15" s="21">
        <v>2029</v>
      </c>
      <c r="Y15" s="24">
        <v>43867</v>
      </c>
      <c r="Z15" s="21" t="s">
        <v>514</v>
      </c>
      <c r="AA15" s="21" t="s">
        <v>495</v>
      </c>
      <c r="AB15" s="21">
        <v>13.9</v>
      </c>
      <c r="AC15" s="21" t="s">
        <v>464</v>
      </c>
      <c r="AD15" s="21">
        <v>59</v>
      </c>
    </row>
    <row r="16" spans="1:30" ht="15" thickBot="1" x14ac:dyDescent="0.25">
      <c r="A16" s="21">
        <v>11</v>
      </c>
      <c r="B16" s="22">
        <v>2.8504109589041093E-2</v>
      </c>
      <c r="C16" s="22">
        <v>3.5530136986301371E-2</v>
      </c>
      <c r="D16" s="22">
        <v>0.06</v>
      </c>
      <c r="F16" s="21" t="s">
        <v>485</v>
      </c>
      <c r="G16" s="23">
        <v>11395</v>
      </c>
      <c r="H16" s="26">
        <v>0.79</v>
      </c>
      <c r="W16" s="21">
        <v>40</v>
      </c>
      <c r="X16" s="21">
        <v>1992</v>
      </c>
      <c r="Y16" s="24">
        <v>43895</v>
      </c>
      <c r="Z16" s="21" t="s">
        <v>513</v>
      </c>
      <c r="AA16" s="21" t="s">
        <v>495</v>
      </c>
      <c r="AB16" s="21">
        <v>13.6</v>
      </c>
      <c r="AC16" s="21" t="s">
        <v>464</v>
      </c>
      <c r="AD16" s="21">
        <v>59</v>
      </c>
    </row>
    <row r="17" spans="1:30" ht="23.25" thickBot="1" x14ac:dyDescent="0.25">
      <c r="A17" s="21">
        <v>12</v>
      </c>
      <c r="B17" s="22">
        <v>3.3336986301369859E-2</v>
      </c>
      <c r="C17" s="22">
        <v>3.5428767123287672E-2</v>
      </c>
      <c r="D17" s="22">
        <v>6.4299999999999996E-2</v>
      </c>
      <c r="W17" s="21">
        <v>45</v>
      </c>
      <c r="X17" s="21">
        <v>1962</v>
      </c>
      <c r="Y17" s="24">
        <v>43901</v>
      </c>
      <c r="Z17" s="21" t="s">
        <v>514</v>
      </c>
      <c r="AA17" s="21" t="s">
        <v>494</v>
      </c>
      <c r="AB17" s="21">
        <v>13.4</v>
      </c>
      <c r="AC17" s="21" t="s">
        <v>464</v>
      </c>
      <c r="AD17" s="21">
        <v>60</v>
      </c>
    </row>
    <row r="18" spans="1:30" ht="15" thickBot="1" x14ac:dyDescent="0.25">
      <c r="A18" s="21">
        <v>13</v>
      </c>
      <c r="B18" s="22">
        <v>3.6345205479452053E-2</v>
      </c>
      <c r="C18" s="22">
        <v>3.1931506849315068E-2</v>
      </c>
      <c r="D18" s="22">
        <v>6.1800000000000001E-2</v>
      </c>
      <c r="W18" s="21">
        <v>50</v>
      </c>
      <c r="X18" s="21">
        <v>1939</v>
      </c>
      <c r="Y18" s="24">
        <v>43846</v>
      </c>
      <c r="Z18" s="21" t="s">
        <v>514</v>
      </c>
      <c r="AA18" s="21" t="s">
        <v>495</v>
      </c>
      <c r="AB18" s="21">
        <v>13.3</v>
      </c>
      <c r="AC18" s="21" t="s">
        <v>464</v>
      </c>
      <c r="AD18" s="21">
        <v>61</v>
      </c>
    </row>
    <row r="19" spans="1:30" ht="17.25" customHeight="1" thickBot="1" x14ac:dyDescent="0.25">
      <c r="A19" s="21">
        <v>14</v>
      </c>
      <c r="B19" s="22">
        <v>3.9402739726027397E-2</v>
      </c>
      <c r="C19" s="22">
        <v>3.0664383561643836E-2</v>
      </c>
      <c r="D19" s="22">
        <v>6.2300000000000001E-2</v>
      </c>
      <c r="F19" s="11" t="s">
        <v>486</v>
      </c>
      <c r="G19" s="11" t="s">
        <v>468</v>
      </c>
      <c r="H19" s="11" t="s">
        <v>469</v>
      </c>
      <c r="J19" s="202" t="s">
        <v>487</v>
      </c>
      <c r="K19" s="203"/>
      <c r="L19" s="203"/>
      <c r="M19" s="203"/>
      <c r="N19" s="204"/>
      <c r="W19" s="21">
        <v>75</v>
      </c>
      <c r="X19" s="21">
        <v>1780</v>
      </c>
      <c r="Y19" s="24">
        <v>43847</v>
      </c>
      <c r="Z19" s="21" t="s">
        <v>521</v>
      </c>
      <c r="AA19" s="21" t="s">
        <v>496</v>
      </c>
      <c r="AB19" s="21">
        <v>12.2</v>
      </c>
      <c r="AC19" s="21" t="s">
        <v>464</v>
      </c>
      <c r="AD19" s="21">
        <v>60</v>
      </c>
    </row>
    <row r="20" spans="1:30" ht="17.25" customHeight="1" thickBot="1" x14ac:dyDescent="0.25">
      <c r="A20" s="21">
        <v>15</v>
      </c>
      <c r="B20" s="22">
        <v>4.4136986301369863E-2</v>
      </c>
      <c r="C20" s="22">
        <v>3.0005479452054798E-2</v>
      </c>
      <c r="D20" s="22">
        <v>6.7400000000000002E-2</v>
      </c>
      <c r="F20" s="21" t="s">
        <v>488</v>
      </c>
      <c r="G20" s="23">
        <v>10158</v>
      </c>
      <c r="H20" s="21">
        <v>0.7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1700</v>
      </c>
      <c r="Y20" s="24">
        <v>43853</v>
      </c>
      <c r="Z20" s="21" t="s">
        <v>514</v>
      </c>
      <c r="AA20" s="21" t="s">
        <v>495</v>
      </c>
      <c r="AB20" s="21">
        <v>11.6</v>
      </c>
      <c r="AC20" s="21" t="s">
        <v>464</v>
      </c>
      <c r="AD20" s="21">
        <v>60</v>
      </c>
    </row>
    <row r="21" spans="1:30" ht="17.25" customHeight="1" thickBot="1" x14ac:dyDescent="0.25">
      <c r="A21" s="21">
        <v>16</v>
      </c>
      <c r="B21" s="22">
        <v>4.6800000000000001E-2</v>
      </c>
      <c r="C21" s="22">
        <v>3.0056164383561644E-2</v>
      </c>
      <c r="D21" s="22">
        <v>7.4200000000000002E-2</v>
      </c>
      <c r="F21" s="21" t="s">
        <v>492</v>
      </c>
      <c r="G21" s="23">
        <v>13348</v>
      </c>
      <c r="H21" s="21">
        <v>0.92</v>
      </c>
      <c r="J21" s="12">
        <v>5</v>
      </c>
      <c r="K21" s="12">
        <f>X6</f>
        <v>2415</v>
      </c>
      <c r="L21" s="18"/>
      <c r="M21" s="12"/>
      <c r="N21" s="20">
        <f>K21/$F$2</f>
        <v>0.16541095890410959</v>
      </c>
      <c r="W21" s="21">
        <v>125</v>
      </c>
      <c r="X21" s="21">
        <v>1652</v>
      </c>
      <c r="Y21" s="24">
        <v>43840</v>
      </c>
      <c r="Z21" s="21" t="s">
        <v>521</v>
      </c>
      <c r="AA21" s="21" t="s">
        <v>496</v>
      </c>
      <c r="AB21" s="21">
        <v>11.3</v>
      </c>
      <c r="AC21" s="21" t="s">
        <v>464</v>
      </c>
      <c r="AD21" s="21">
        <v>58</v>
      </c>
    </row>
    <row r="22" spans="1:30" ht="17.25" customHeight="1" thickBot="1" x14ac:dyDescent="0.25">
      <c r="A22" s="21">
        <v>17</v>
      </c>
      <c r="B22" s="22">
        <v>4.5369863013698629E-2</v>
      </c>
      <c r="C22" s="22">
        <v>2.9143835616438355E-2</v>
      </c>
      <c r="D22" s="22">
        <v>7.7899999999999997E-2</v>
      </c>
      <c r="F22" s="21" t="s">
        <v>493</v>
      </c>
      <c r="G22" s="23">
        <v>15461</v>
      </c>
      <c r="H22" s="21">
        <v>1.07</v>
      </c>
      <c r="J22" s="12">
        <v>10</v>
      </c>
      <c r="K22" s="12">
        <f>X11</f>
        <v>2213</v>
      </c>
      <c r="L22" s="18"/>
      <c r="M22" s="12"/>
      <c r="N22" s="20">
        <f t="shared" ref="N22:N28" si="0">K22/$F$2</f>
        <v>0.15157534246575344</v>
      </c>
      <c r="W22" s="21">
        <v>150</v>
      </c>
      <c r="X22" s="21">
        <v>1623</v>
      </c>
      <c r="Y22" s="24">
        <v>43868</v>
      </c>
      <c r="Z22" s="21" t="s">
        <v>518</v>
      </c>
      <c r="AA22" s="21" t="s">
        <v>496</v>
      </c>
      <c r="AB22" s="21">
        <v>11.1</v>
      </c>
      <c r="AC22" s="21" t="s">
        <v>464</v>
      </c>
      <c r="AD22" s="21">
        <v>55</v>
      </c>
    </row>
    <row r="23" spans="1:30" ht="17.25" customHeight="1" thickBot="1" x14ac:dyDescent="0.25">
      <c r="A23" s="21">
        <v>18</v>
      </c>
      <c r="B23" s="22">
        <v>3.5260273972602736E-2</v>
      </c>
      <c r="C23" s="22">
        <v>2.2047945205479449E-2</v>
      </c>
      <c r="D23" s="22">
        <v>6.0900000000000003E-2</v>
      </c>
      <c r="F23" s="21" t="s">
        <v>494</v>
      </c>
      <c r="G23" s="23">
        <v>15641</v>
      </c>
      <c r="H23" s="21">
        <v>1.08</v>
      </c>
      <c r="J23" s="12">
        <v>20</v>
      </c>
      <c r="K23" s="12">
        <f>X12</f>
        <v>2120</v>
      </c>
      <c r="L23" s="18"/>
      <c r="M23" s="12"/>
      <c r="N23" s="20">
        <f t="shared" si="0"/>
        <v>0.14520547945205478</v>
      </c>
      <c r="W23" s="21">
        <v>175</v>
      </c>
      <c r="X23" s="21">
        <v>1590</v>
      </c>
      <c r="Y23" s="24">
        <v>43848</v>
      </c>
      <c r="Z23" s="21" t="s">
        <v>514</v>
      </c>
      <c r="AA23" s="21" t="s">
        <v>497</v>
      </c>
      <c r="AB23" s="21">
        <v>10.9</v>
      </c>
      <c r="AC23" s="21" t="s">
        <v>464</v>
      </c>
      <c r="AD23" s="21">
        <v>54</v>
      </c>
    </row>
    <row r="24" spans="1:30" ht="17.25" customHeight="1" thickBot="1" x14ac:dyDescent="0.25">
      <c r="A24" s="21">
        <v>19</v>
      </c>
      <c r="B24" s="22">
        <v>2.7912328767123285E-2</v>
      </c>
      <c r="C24" s="22">
        <v>1.5205479452054794E-2</v>
      </c>
      <c r="D24" s="22">
        <v>4.7600000000000003E-2</v>
      </c>
      <c r="F24" s="21" t="s">
        <v>495</v>
      </c>
      <c r="G24" s="23">
        <v>15560</v>
      </c>
      <c r="H24" s="21">
        <v>1.08</v>
      </c>
      <c r="J24" s="12">
        <v>30</v>
      </c>
      <c r="K24" s="12">
        <f>X14</f>
        <v>2051</v>
      </c>
      <c r="L24" s="18"/>
      <c r="M24" s="12"/>
      <c r="N24" s="20">
        <f t="shared" si="0"/>
        <v>0.14047945205479451</v>
      </c>
      <c r="W24" s="21">
        <v>200</v>
      </c>
      <c r="X24" s="21">
        <v>1569</v>
      </c>
      <c r="Y24" s="24">
        <v>43848</v>
      </c>
      <c r="Z24" s="21" t="s">
        <v>516</v>
      </c>
      <c r="AA24" s="21" t="s">
        <v>497</v>
      </c>
      <c r="AB24" s="21">
        <v>10.7</v>
      </c>
      <c r="AC24" s="21" t="s">
        <v>465</v>
      </c>
      <c r="AD24" s="21">
        <v>52</v>
      </c>
    </row>
    <row r="25" spans="1:30" ht="17.25" customHeight="1" thickBot="1" x14ac:dyDescent="0.25">
      <c r="A25" s="21">
        <v>20</v>
      </c>
      <c r="B25" s="22">
        <v>2.2389041095890412E-2</v>
      </c>
      <c r="C25" s="22">
        <v>1.0694520547945207E-2</v>
      </c>
      <c r="D25" s="22">
        <v>3.73E-2</v>
      </c>
      <c r="F25" s="21" t="s">
        <v>496</v>
      </c>
      <c r="G25" s="23">
        <v>16410</v>
      </c>
      <c r="H25" s="21">
        <v>1.1299999999999999</v>
      </c>
      <c r="J25" s="12">
        <v>50</v>
      </c>
      <c r="K25" s="12">
        <f>X18</f>
        <v>1939</v>
      </c>
      <c r="L25" s="18"/>
      <c r="M25" s="12"/>
      <c r="N25" s="20">
        <f t="shared" si="0"/>
        <v>0.13280821917808219</v>
      </c>
    </row>
    <row r="26" spans="1:30" ht="17.25" customHeight="1" thickBot="1" x14ac:dyDescent="0.25">
      <c r="A26" s="21">
        <v>21</v>
      </c>
      <c r="B26" s="22">
        <v>1.6816438356164382E-2</v>
      </c>
      <c r="C26" s="22">
        <v>7.5520547945205482E-3</v>
      </c>
      <c r="D26" s="22">
        <v>3.1800000000000002E-2</v>
      </c>
      <c r="F26" s="21" t="s">
        <v>497</v>
      </c>
      <c r="G26" s="23">
        <v>13126</v>
      </c>
      <c r="H26" s="21">
        <v>0.91</v>
      </c>
      <c r="J26" s="12">
        <v>100</v>
      </c>
      <c r="K26" s="12">
        <f>X20</f>
        <v>1700</v>
      </c>
      <c r="L26" s="18"/>
      <c r="M26" s="12"/>
      <c r="N26" s="20">
        <f t="shared" si="0"/>
        <v>0.11643835616438356</v>
      </c>
    </row>
    <row r="27" spans="1:30" ht="17.25" customHeight="1" thickBot="1" x14ac:dyDescent="0.25">
      <c r="A27" s="21">
        <v>22</v>
      </c>
      <c r="B27" s="22">
        <v>1.2723287671232876E-2</v>
      </c>
      <c r="C27" s="22">
        <v>5.1698630136986301E-3</v>
      </c>
      <c r="D27" s="22">
        <v>2.4299999999999999E-2</v>
      </c>
      <c r="J27" s="12">
        <v>150</v>
      </c>
      <c r="K27" s="12">
        <f>X22</f>
        <v>1623</v>
      </c>
      <c r="L27" s="18"/>
      <c r="M27" s="12"/>
      <c r="N27" s="20">
        <f t="shared" si="0"/>
        <v>0.11116438356164383</v>
      </c>
    </row>
    <row r="28" spans="1:30" ht="17.25" customHeight="1" thickBot="1" x14ac:dyDescent="0.25">
      <c r="A28" s="21">
        <v>23</v>
      </c>
      <c r="B28" s="22">
        <v>7.3972602739726025E-3</v>
      </c>
      <c r="C28" s="22">
        <v>3.0917808219178083E-3</v>
      </c>
      <c r="D28" s="22">
        <v>1.6799999999999999E-2</v>
      </c>
      <c r="J28" s="12">
        <v>200</v>
      </c>
      <c r="K28" s="12">
        <f>X24</f>
        <v>1569</v>
      </c>
      <c r="L28" s="18"/>
      <c r="M28" s="12"/>
      <c r="N28" s="20">
        <f t="shared" si="0"/>
        <v>0.10746575342465753</v>
      </c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Sheet44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544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14000</v>
      </c>
      <c r="H2" s="7" t="s">
        <v>462</v>
      </c>
      <c r="W2" s="21">
        <v>1</v>
      </c>
      <c r="X2" s="21">
        <v>2232</v>
      </c>
      <c r="Y2" s="24">
        <v>44810</v>
      </c>
      <c r="Z2" s="21" t="s">
        <v>524</v>
      </c>
      <c r="AA2" s="21" t="s">
        <v>493</v>
      </c>
      <c r="AB2" s="21">
        <v>15.9</v>
      </c>
      <c r="AC2" s="21" t="s">
        <v>465</v>
      </c>
      <c r="AD2" s="21">
        <v>74</v>
      </c>
    </row>
    <row r="3" spans="1:30" ht="15.75" customHeight="1" thickBot="1" x14ac:dyDescent="0.25">
      <c r="W3" s="21">
        <v>2</v>
      </c>
      <c r="X3" s="21">
        <v>2095</v>
      </c>
      <c r="Y3" s="24">
        <v>44854</v>
      </c>
      <c r="Z3" s="21" t="s">
        <v>524</v>
      </c>
      <c r="AA3" s="21" t="s">
        <v>495</v>
      </c>
      <c r="AB3" s="21">
        <v>15</v>
      </c>
      <c r="AC3" s="21" t="s">
        <v>465</v>
      </c>
      <c r="AD3" s="21">
        <v>69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1978</v>
      </c>
      <c r="Y4" s="24">
        <v>44854</v>
      </c>
      <c r="Z4" s="21" t="s">
        <v>522</v>
      </c>
      <c r="AA4" s="21" t="s">
        <v>495</v>
      </c>
      <c r="AB4" s="21">
        <v>14.1</v>
      </c>
      <c r="AC4" s="21" t="s">
        <v>465</v>
      </c>
      <c r="AD4" s="21">
        <v>71</v>
      </c>
    </row>
    <row r="5" spans="1:30" ht="15.75" customHeight="1" thickBot="1" x14ac:dyDescent="0.25">
      <c r="A5" s="21">
        <v>0</v>
      </c>
      <c r="B5" s="22">
        <v>2.2499999999999998E-3</v>
      </c>
      <c r="C5" s="22">
        <v>1.75E-3</v>
      </c>
      <c r="D5" s="41">
        <v>4.0000000000000001E-3</v>
      </c>
      <c r="F5" s="21" t="s">
        <v>471</v>
      </c>
      <c r="G5" s="23">
        <v>14411</v>
      </c>
      <c r="H5" s="21">
        <v>1.04</v>
      </c>
      <c r="J5" s="164" t="s">
        <v>472</v>
      </c>
      <c r="K5" s="165"/>
      <c r="L5" s="165"/>
      <c r="M5" s="165"/>
      <c r="N5" s="166"/>
      <c r="W5" s="21">
        <v>4</v>
      </c>
      <c r="X5" s="21">
        <v>1973</v>
      </c>
      <c r="Y5" s="24">
        <v>44624</v>
      </c>
      <c r="Z5" s="21" t="s">
        <v>515</v>
      </c>
      <c r="AA5" s="21" t="s">
        <v>496</v>
      </c>
      <c r="AB5" s="21">
        <v>14.1</v>
      </c>
      <c r="AC5" s="21" t="s">
        <v>464</v>
      </c>
      <c r="AD5" s="21">
        <v>62</v>
      </c>
    </row>
    <row r="6" spans="1:30" ht="15.75" customHeight="1" thickBot="1" x14ac:dyDescent="0.25">
      <c r="A6" s="21">
        <v>1</v>
      </c>
      <c r="B6" s="22">
        <v>1.4499999999999999E-3</v>
      </c>
      <c r="C6" s="22">
        <v>1.1999999999999999E-3</v>
      </c>
      <c r="D6" s="22">
        <v>2.5999999999999999E-3</v>
      </c>
      <c r="F6" s="21" t="s">
        <v>473</v>
      </c>
      <c r="G6" s="23">
        <v>15901</v>
      </c>
      <c r="H6" s="21">
        <v>1.1399999999999999</v>
      </c>
      <c r="J6" s="113" t="s">
        <v>474</v>
      </c>
      <c r="K6" s="114">
        <f>LARGE((K8,K9),1)</f>
        <v>0.69502617801047117</v>
      </c>
      <c r="L6" s="45"/>
      <c r="M6" s="45"/>
      <c r="N6" s="114" t="s">
        <v>465</v>
      </c>
      <c r="W6" s="21">
        <v>5</v>
      </c>
      <c r="X6" s="21">
        <v>1926</v>
      </c>
      <c r="Y6" s="24">
        <v>44873</v>
      </c>
      <c r="Z6" s="21" t="s">
        <v>522</v>
      </c>
      <c r="AA6" s="21" t="s">
        <v>493</v>
      </c>
      <c r="AB6" s="21">
        <v>13.8</v>
      </c>
      <c r="AC6" s="21" t="s">
        <v>465</v>
      </c>
      <c r="AD6" s="21">
        <v>53</v>
      </c>
    </row>
    <row r="7" spans="1:30" ht="15.75" customHeight="1" thickBot="1" x14ac:dyDescent="0.25">
      <c r="A7" s="21">
        <v>2</v>
      </c>
      <c r="B7" s="22">
        <v>1.1500000000000002E-3</v>
      </c>
      <c r="C7" s="22">
        <v>1.9499999999999997E-3</v>
      </c>
      <c r="D7" s="22">
        <v>3.0999999999999999E-3</v>
      </c>
      <c r="F7" s="21" t="s">
        <v>475</v>
      </c>
      <c r="G7" s="23">
        <v>16197</v>
      </c>
      <c r="H7" s="21">
        <v>1.17</v>
      </c>
      <c r="J7" s="12" t="s">
        <v>476</v>
      </c>
      <c r="K7" s="114">
        <f>LARGE((K10,K11),1)</f>
        <v>0.57428940568475462</v>
      </c>
      <c r="L7" s="45"/>
      <c r="M7" s="45"/>
      <c r="N7" s="114" t="s">
        <v>464</v>
      </c>
      <c r="W7" s="21">
        <v>6</v>
      </c>
      <c r="X7" s="21">
        <v>1918</v>
      </c>
      <c r="Y7" s="24">
        <v>44873</v>
      </c>
      <c r="Z7" s="21" t="s">
        <v>524</v>
      </c>
      <c r="AA7" s="21" t="s">
        <v>493</v>
      </c>
      <c r="AB7" s="21">
        <v>13.7</v>
      </c>
      <c r="AC7" s="21" t="s">
        <v>465</v>
      </c>
      <c r="AD7" s="21">
        <v>59</v>
      </c>
    </row>
    <row r="8" spans="1:30" ht="15.75" customHeight="1" thickBot="1" x14ac:dyDescent="0.3">
      <c r="A8" s="21">
        <v>3</v>
      </c>
      <c r="B8" s="22">
        <v>8.4999999999999995E-4</v>
      </c>
      <c r="C8" s="22">
        <v>1.5499999999999999E-3</v>
      </c>
      <c r="D8" s="22">
        <v>2.3999999999999998E-3</v>
      </c>
      <c r="F8" s="21" t="s">
        <v>477</v>
      </c>
      <c r="G8" s="23">
        <v>15105</v>
      </c>
      <c r="H8" s="21">
        <v>1.0900000000000001</v>
      </c>
      <c r="K8" s="16">
        <f>LARGE(B11:C11,1)/(B11+C11)</f>
        <v>0.69502617801047117</v>
      </c>
      <c r="W8" s="21">
        <v>7</v>
      </c>
      <c r="X8" s="21">
        <v>1916</v>
      </c>
      <c r="Y8" s="24">
        <v>44624</v>
      </c>
      <c r="Z8" s="21" t="s">
        <v>514</v>
      </c>
      <c r="AA8" s="21" t="s">
        <v>496</v>
      </c>
      <c r="AB8" s="21">
        <v>13.7</v>
      </c>
      <c r="AC8" s="21" t="s">
        <v>464</v>
      </c>
      <c r="AD8" s="21">
        <v>64</v>
      </c>
    </row>
    <row r="9" spans="1:30" ht="15.75" customHeight="1" thickBot="1" x14ac:dyDescent="0.3">
      <c r="A9" s="21">
        <v>4</v>
      </c>
      <c r="B9" s="22">
        <v>1.6500000000000002E-3</v>
      </c>
      <c r="C9" s="22">
        <v>3.7000000000000002E-3</v>
      </c>
      <c r="D9" s="22">
        <v>5.3E-3</v>
      </c>
      <c r="F9" s="21" t="s">
        <v>478</v>
      </c>
      <c r="G9" s="23">
        <v>13414</v>
      </c>
      <c r="H9" s="21">
        <v>0.97</v>
      </c>
      <c r="K9" s="16">
        <f>LARGE(B12:C12,1)/(B12+C12)</f>
        <v>0.69033674963396785</v>
      </c>
      <c r="W9" s="21">
        <v>8</v>
      </c>
      <c r="X9" s="21">
        <v>1878</v>
      </c>
      <c r="Y9" s="24">
        <v>44810</v>
      </c>
      <c r="Z9" s="21" t="s">
        <v>522</v>
      </c>
      <c r="AA9" s="21" t="s">
        <v>493</v>
      </c>
      <c r="AB9" s="21">
        <v>13.4</v>
      </c>
      <c r="AC9" s="21" t="s">
        <v>465</v>
      </c>
      <c r="AD9" s="21">
        <v>60</v>
      </c>
    </row>
    <row r="10" spans="1:30" ht="15.75" customHeight="1" thickBot="1" x14ac:dyDescent="0.3">
      <c r="A10" s="21">
        <v>5</v>
      </c>
      <c r="B10" s="22">
        <v>3.8E-3</v>
      </c>
      <c r="C10" s="22">
        <v>9.4500000000000001E-3</v>
      </c>
      <c r="D10" s="22">
        <v>1.3299999999999999E-2</v>
      </c>
      <c r="F10" s="21" t="s">
        <v>479</v>
      </c>
      <c r="G10" s="23">
        <v>11792</v>
      </c>
      <c r="H10" s="21">
        <v>0.85</v>
      </c>
      <c r="K10" s="16">
        <f>LARGE(B20:C20,1)/(B20+C20)</f>
        <v>0.57044025157232703</v>
      </c>
      <c r="W10" s="21">
        <v>9</v>
      </c>
      <c r="X10" s="21">
        <v>1810</v>
      </c>
      <c r="Y10" s="24">
        <v>44669</v>
      </c>
      <c r="Z10" s="21" t="s">
        <v>524</v>
      </c>
      <c r="AA10" s="21" t="s">
        <v>492</v>
      </c>
      <c r="AB10" s="21">
        <v>12.9</v>
      </c>
      <c r="AC10" s="21" t="s">
        <v>465</v>
      </c>
      <c r="AD10" s="21">
        <v>78</v>
      </c>
    </row>
    <row r="11" spans="1:30" ht="15.75" customHeight="1" thickBot="1" x14ac:dyDescent="0.3">
      <c r="A11" s="21">
        <v>6</v>
      </c>
      <c r="B11" s="22">
        <v>1.1650000000000002E-2</v>
      </c>
      <c r="C11" s="22">
        <v>2.6550000000000001E-2</v>
      </c>
      <c r="D11" s="22">
        <v>3.8300000000000001E-2</v>
      </c>
      <c r="F11" s="21" t="s">
        <v>480</v>
      </c>
      <c r="G11" s="23">
        <v>11058</v>
      </c>
      <c r="H11" s="21">
        <v>0.8</v>
      </c>
      <c r="K11" s="16">
        <f>LARGE(B21:C21,1)/(B21+C21)</f>
        <v>0.57428940568475462</v>
      </c>
      <c r="W11" s="21">
        <v>10</v>
      </c>
      <c r="X11" s="21">
        <v>1808</v>
      </c>
      <c r="Y11" s="24">
        <v>44624</v>
      </c>
      <c r="Z11" s="21" t="s">
        <v>513</v>
      </c>
      <c r="AA11" s="21" t="s">
        <v>496</v>
      </c>
      <c r="AB11" s="21">
        <v>12.9</v>
      </c>
      <c r="AC11" s="21" t="s">
        <v>464</v>
      </c>
      <c r="AD11" s="21">
        <v>61</v>
      </c>
    </row>
    <row r="12" spans="1:30" ht="15.75" customHeight="1" thickBot="1" x14ac:dyDescent="0.25">
      <c r="A12" s="21">
        <v>7</v>
      </c>
      <c r="B12" s="22">
        <v>2.1149999999999999E-2</v>
      </c>
      <c r="C12" s="22">
        <v>4.7149999999999991E-2</v>
      </c>
      <c r="D12" s="22">
        <v>6.8400000000000002E-2</v>
      </c>
      <c r="F12" s="21" t="s">
        <v>481</v>
      </c>
      <c r="G12" s="23">
        <v>12464</v>
      </c>
      <c r="H12" s="21">
        <v>0.9</v>
      </c>
      <c r="W12" s="21">
        <v>20</v>
      </c>
      <c r="X12" s="21">
        <v>1631</v>
      </c>
      <c r="Y12" s="24">
        <v>44615</v>
      </c>
      <c r="Z12" s="21" t="s">
        <v>522</v>
      </c>
      <c r="AA12" s="21" t="s">
        <v>494</v>
      </c>
      <c r="AB12" s="21">
        <v>11.6</v>
      </c>
      <c r="AC12" s="21" t="s">
        <v>465</v>
      </c>
      <c r="AD12" s="21">
        <v>62</v>
      </c>
    </row>
    <row r="13" spans="1:30" ht="15.75" customHeight="1" thickBot="1" x14ac:dyDescent="0.25">
      <c r="A13" s="21">
        <v>8</v>
      </c>
      <c r="B13" s="22">
        <v>2.9850000000000002E-2</v>
      </c>
      <c r="C13" s="22">
        <v>4.0849999999999997E-2</v>
      </c>
      <c r="D13" s="22">
        <v>7.0699999999999999E-2</v>
      </c>
      <c r="F13" s="21" t="s">
        <v>482</v>
      </c>
      <c r="G13" s="23">
        <v>12769</v>
      </c>
      <c r="H13" s="21">
        <v>0.92</v>
      </c>
      <c r="W13" s="21">
        <v>25</v>
      </c>
      <c r="X13" s="21">
        <v>1594</v>
      </c>
      <c r="Y13" s="24">
        <v>44669</v>
      </c>
      <c r="Z13" s="21" t="s">
        <v>533</v>
      </c>
      <c r="AA13" s="21" t="s">
        <v>492</v>
      </c>
      <c r="AB13" s="21">
        <v>11.4</v>
      </c>
      <c r="AC13" s="21" t="s">
        <v>465</v>
      </c>
      <c r="AD13" s="21">
        <v>89</v>
      </c>
    </row>
    <row r="14" spans="1:30" ht="15.75" customHeight="1" thickBot="1" x14ac:dyDescent="0.25">
      <c r="A14" s="21">
        <v>9</v>
      </c>
      <c r="B14" s="22">
        <v>2.9100000000000001E-2</v>
      </c>
      <c r="C14" s="22">
        <v>2.9649999999999999E-2</v>
      </c>
      <c r="D14" s="22">
        <v>5.8700000000000002E-2</v>
      </c>
      <c r="F14" s="21" t="s">
        <v>483</v>
      </c>
      <c r="G14" s="23">
        <v>14530</v>
      </c>
      <c r="H14" s="21">
        <v>1.05</v>
      </c>
      <c r="W14" s="21">
        <v>30</v>
      </c>
      <c r="X14" s="21">
        <v>1577</v>
      </c>
      <c r="Y14" s="24">
        <v>44907</v>
      </c>
      <c r="Z14" s="21" t="s">
        <v>522</v>
      </c>
      <c r="AA14" s="21" t="s">
        <v>492</v>
      </c>
      <c r="AB14" s="21">
        <v>11.3</v>
      </c>
      <c r="AC14" s="21" t="s">
        <v>465</v>
      </c>
      <c r="AD14" s="21">
        <v>68</v>
      </c>
    </row>
    <row r="15" spans="1:30" ht="15.75" customHeight="1" thickBot="1" x14ac:dyDescent="0.25">
      <c r="A15" s="21">
        <v>10</v>
      </c>
      <c r="B15" s="22">
        <v>3.1850000000000003E-2</v>
      </c>
      <c r="C15" s="22">
        <v>3.0849999999999999E-2</v>
      </c>
      <c r="D15" s="22">
        <v>6.2700000000000006E-2</v>
      </c>
      <c r="F15" s="21" t="s">
        <v>484</v>
      </c>
      <c r="G15" s="23">
        <v>14941</v>
      </c>
      <c r="H15" s="21">
        <v>1.08</v>
      </c>
      <c r="W15" s="21">
        <v>35</v>
      </c>
      <c r="X15" s="21">
        <v>1569</v>
      </c>
      <c r="Y15" s="24">
        <v>44909</v>
      </c>
      <c r="Z15" s="21" t="s">
        <v>522</v>
      </c>
      <c r="AA15" s="21" t="s">
        <v>494</v>
      </c>
      <c r="AB15" s="21">
        <v>11.2</v>
      </c>
      <c r="AC15" s="21" t="s">
        <v>465</v>
      </c>
      <c r="AD15" s="21">
        <v>63</v>
      </c>
    </row>
    <row r="16" spans="1:30" ht="15.75" customHeight="1" thickBot="1" x14ac:dyDescent="0.25">
      <c r="A16" s="21">
        <v>11</v>
      </c>
      <c r="B16" s="22">
        <v>3.4299999999999997E-2</v>
      </c>
      <c r="C16" s="22">
        <v>3.2399999999999998E-2</v>
      </c>
      <c r="D16" s="22">
        <v>6.6699999999999995E-2</v>
      </c>
      <c r="F16" s="21" t="s">
        <v>485</v>
      </c>
      <c r="G16" s="23">
        <v>14750</v>
      </c>
      <c r="H16" s="21">
        <v>1.06</v>
      </c>
      <c r="W16" s="21">
        <v>40</v>
      </c>
      <c r="X16" s="21">
        <v>1563</v>
      </c>
      <c r="Y16" s="24">
        <v>44826</v>
      </c>
      <c r="Z16" s="21" t="s">
        <v>515</v>
      </c>
      <c r="AA16" s="21" t="s">
        <v>495</v>
      </c>
      <c r="AB16" s="21">
        <v>11.2</v>
      </c>
      <c r="AC16" s="21" t="s">
        <v>464</v>
      </c>
      <c r="AD16" s="21">
        <v>57</v>
      </c>
    </row>
    <row r="17" spans="1:30" ht="15.75" customHeight="1" thickBot="1" x14ac:dyDescent="0.25">
      <c r="A17" s="21">
        <v>12</v>
      </c>
      <c r="B17" s="22">
        <v>3.5549999999999998E-2</v>
      </c>
      <c r="C17" s="22">
        <v>3.3750000000000002E-2</v>
      </c>
      <c r="D17" s="22">
        <v>6.93E-2</v>
      </c>
      <c r="W17" s="21">
        <v>45</v>
      </c>
      <c r="X17" s="21">
        <v>1552</v>
      </c>
      <c r="Y17" s="24">
        <v>44603</v>
      </c>
      <c r="Z17" s="21" t="s">
        <v>515</v>
      </c>
      <c r="AA17" s="21" t="s">
        <v>496</v>
      </c>
      <c r="AB17" s="21">
        <v>11.1</v>
      </c>
      <c r="AC17" s="21" t="s">
        <v>464</v>
      </c>
      <c r="AD17" s="21">
        <v>58</v>
      </c>
    </row>
    <row r="18" spans="1:30" ht="15.75" customHeight="1" thickBot="1" x14ac:dyDescent="0.25">
      <c r="A18" s="21">
        <v>13</v>
      </c>
      <c r="B18" s="22">
        <v>3.6700000000000003E-2</v>
      </c>
      <c r="C18" s="22">
        <v>3.3849999999999998E-2</v>
      </c>
      <c r="D18" s="22">
        <v>7.0599999999999996E-2</v>
      </c>
      <c r="W18" s="21">
        <v>50</v>
      </c>
      <c r="X18" s="21">
        <v>1546</v>
      </c>
      <c r="Y18" s="24">
        <v>44869</v>
      </c>
      <c r="Z18" s="21" t="s">
        <v>515</v>
      </c>
      <c r="AA18" s="21" t="s">
        <v>496</v>
      </c>
      <c r="AB18" s="21">
        <v>11</v>
      </c>
      <c r="AC18" s="21" t="s">
        <v>464</v>
      </c>
      <c r="AD18" s="21">
        <v>63</v>
      </c>
    </row>
    <row r="19" spans="1:30" ht="15.75" customHeight="1" thickBot="1" x14ac:dyDescent="0.25">
      <c r="A19" s="21">
        <v>14</v>
      </c>
      <c r="B19" s="22">
        <v>3.7449999999999997E-2</v>
      </c>
      <c r="C19" s="22">
        <v>3.4549999999999997E-2</v>
      </c>
      <c r="D19" s="22">
        <v>7.1999999999999995E-2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1524</v>
      </c>
      <c r="Y19" s="24">
        <v>44652</v>
      </c>
      <c r="Z19" s="21" t="s">
        <v>515</v>
      </c>
      <c r="AA19" s="21" t="s">
        <v>496</v>
      </c>
      <c r="AB19" s="21">
        <v>10.9</v>
      </c>
      <c r="AC19" s="21" t="s">
        <v>464</v>
      </c>
      <c r="AD19" s="21">
        <v>60</v>
      </c>
    </row>
    <row r="20" spans="1:30" ht="15.75" customHeight="1" thickBot="1" x14ac:dyDescent="0.25">
      <c r="A20" s="21">
        <v>15</v>
      </c>
      <c r="B20" s="22">
        <v>4.5350000000000001E-2</v>
      </c>
      <c r="C20" s="22">
        <v>3.415E-2</v>
      </c>
      <c r="D20" s="22">
        <v>7.9399999999999998E-2</v>
      </c>
      <c r="F20" s="21" t="s">
        <v>488</v>
      </c>
      <c r="G20" s="23">
        <v>8993</v>
      </c>
      <c r="H20" s="21">
        <v>0.65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1508</v>
      </c>
      <c r="Y20" s="24">
        <v>44880</v>
      </c>
      <c r="Z20" s="21" t="s">
        <v>524</v>
      </c>
      <c r="AA20" s="21" t="s">
        <v>493</v>
      </c>
      <c r="AB20" s="21">
        <v>10.8</v>
      </c>
      <c r="AC20" s="21" t="s">
        <v>465</v>
      </c>
      <c r="AD20" s="21">
        <v>71</v>
      </c>
    </row>
    <row r="21" spans="1:30" ht="15.75" customHeight="1" thickBot="1" x14ac:dyDescent="0.25">
      <c r="A21" s="21">
        <v>16</v>
      </c>
      <c r="B21" s="22">
        <v>4.4450000000000003E-2</v>
      </c>
      <c r="C21" s="22">
        <v>3.295E-2</v>
      </c>
      <c r="D21" s="22">
        <v>7.7399999999999997E-2</v>
      </c>
      <c r="F21" s="21" t="s">
        <v>492</v>
      </c>
      <c r="G21" s="23">
        <v>14805</v>
      </c>
      <c r="H21" s="21">
        <v>1.07</v>
      </c>
      <c r="J21" s="12">
        <v>5</v>
      </c>
      <c r="K21" s="12">
        <f>X6</f>
        <v>1926</v>
      </c>
      <c r="L21" s="18"/>
      <c r="M21" s="12"/>
      <c r="N21" s="140">
        <f>K21/$F$2</f>
        <v>0.13757142857142857</v>
      </c>
      <c r="W21" s="21">
        <v>125</v>
      </c>
      <c r="X21" s="21">
        <v>1484</v>
      </c>
      <c r="Y21" s="24">
        <v>44866</v>
      </c>
      <c r="Z21" s="21" t="s">
        <v>522</v>
      </c>
      <c r="AA21" s="21" t="s">
        <v>493</v>
      </c>
      <c r="AB21" s="21">
        <v>10.6</v>
      </c>
      <c r="AC21" s="21" t="s">
        <v>465</v>
      </c>
      <c r="AD21" s="21">
        <v>67</v>
      </c>
    </row>
    <row r="22" spans="1:30" ht="15.75" customHeight="1" thickBot="1" x14ac:dyDescent="0.25">
      <c r="A22" s="21">
        <v>17</v>
      </c>
      <c r="B22" s="22">
        <v>4.53E-2</v>
      </c>
      <c r="C22" s="22">
        <v>3.2300000000000002E-2</v>
      </c>
      <c r="D22" s="22">
        <v>7.7499999999999999E-2</v>
      </c>
      <c r="F22" s="21" t="s">
        <v>493</v>
      </c>
      <c r="G22" s="23">
        <v>15448</v>
      </c>
      <c r="H22" s="21">
        <v>1.1100000000000001</v>
      </c>
      <c r="J22" s="12">
        <v>10</v>
      </c>
      <c r="K22" s="12">
        <f>X11</f>
        <v>1808</v>
      </c>
      <c r="L22" s="18"/>
      <c r="M22" s="12"/>
      <c r="N22" s="140">
        <f t="shared" ref="N22:N28" si="0">K22/$F$2</f>
        <v>0.12914285714285714</v>
      </c>
      <c r="W22" s="21">
        <v>150</v>
      </c>
      <c r="X22" s="21">
        <v>1470</v>
      </c>
      <c r="Y22" s="24">
        <v>44894</v>
      </c>
      <c r="Z22" s="21" t="s">
        <v>515</v>
      </c>
      <c r="AA22" s="21" t="s">
        <v>493</v>
      </c>
      <c r="AB22" s="21">
        <v>10.5</v>
      </c>
      <c r="AC22" s="21" t="s">
        <v>464</v>
      </c>
      <c r="AD22" s="21">
        <v>62</v>
      </c>
    </row>
    <row r="23" spans="1:30" ht="15.75" customHeight="1" thickBot="1" x14ac:dyDescent="0.25">
      <c r="A23" s="21">
        <v>18</v>
      </c>
      <c r="B23" s="22">
        <v>3.1150000000000001E-2</v>
      </c>
      <c r="C23" s="22">
        <v>2.4E-2</v>
      </c>
      <c r="D23" s="22">
        <v>5.5100000000000003E-2</v>
      </c>
      <c r="F23" s="21" t="s">
        <v>494</v>
      </c>
      <c r="G23" s="23">
        <v>15911</v>
      </c>
      <c r="H23" s="21">
        <v>1.1399999999999999</v>
      </c>
      <c r="J23" s="12">
        <v>20</v>
      </c>
      <c r="K23" s="12">
        <f>X12</f>
        <v>1631</v>
      </c>
      <c r="L23" s="18"/>
      <c r="M23" s="12"/>
      <c r="N23" s="140">
        <f t="shared" si="0"/>
        <v>0.11650000000000001</v>
      </c>
      <c r="W23" s="21">
        <v>175</v>
      </c>
      <c r="X23" s="21">
        <v>1450</v>
      </c>
      <c r="Y23" s="24">
        <v>44623</v>
      </c>
      <c r="Z23" s="21" t="s">
        <v>515</v>
      </c>
      <c r="AA23" s="21" t="s">
        <v>495</v>
      </c>
      <c r="AB23" s="21">
        <v>10.4</v>
      </c>
      <c r="AC23" s="21" t="s">
        <v>464</v>
      </c>
      <c r="AD23" s="21">
        <v>57</v>
      </c>
    </row>
    <row r="24" spans="1:30" ht="15.75" customHeight="1" thickBot="1" x14ac:dyDescent="0.25">
      <c r="A24" s="21">
        <v>19</v>
      </c>
      <c r="B24" s="22">
        <v>2.035E-2</v>
      </c>
      <c r="C24" s="22">
        <v>1.7299999999999999E-2</v>
      </c>
      <c r="D24" s="22">
        <v>3.7600000000000001E-2</v>
      </c>
      <c r="F24" s="21" t="s">
        <v>495</v>
      </c>
      <c r="G24" s="23">
        <v>15527</v>
      </c>
      <c r="H24" s="21">
        <v>1.1200000000000001</v>
      </c>
      <c r="J24" s="12">
        <v>30</v>
      </c>
      <c r="K24" s="12">
        <f>X14</f>
        <v>1577</v>
      </c>
      <c r="L24" s="18"/>
      <c r="M24" s="12"/>
      <c r="N24" s="140">
        <f t="shared" si="0"/>
        <v>0.11264285714285714</v>
      </c>
      <c r="W24" s="21">
        <v>200</v>
      </c>
      <c r="X24" s="21">
        <v>1441</v>
      </c>
      <c r="Y24" s="24">
        <v>44881</v>
      </c>
      <c r="Z24" s="21" t="s">
        <v>522</v>
      </c>
      <c r="AA24" s="21" t="s">
        <v>494</v>
      </c>
      <c r="AB24" s="21">
        <v>10.3</v>
      </c>
      <c r="AC24" s="21" t="s">
        <v>465</v>
      </c>
      <c r="AD24" s="21">
        <v>61</v>
      </c>
    </row>
    <row r="25" spans="1:30" ht="15.75" customHeight="1" thickBot="1" x14ac:dyDescent="0.25">
      <c r="A25" s="21">
        <v>20</v>
      </c>
      <c r="B25" s="22">
        <v>1.4250000000000001E-2</v>
      </c>
      <c r="C25" s="22">
        <v>1.2449999999999999E-2</v>
      </c>
      <c r="D25" s="22">
        <v>2.6700000000000002E-2</v>
      </c>
      <c r="F25" s="21" t="s">
        <v>496</v>
      </c>
      <c r="G25" s="23">
        <v>15977</v>
      </c>
      <c r="H25" s="21">
        <v>1.1499999999999999</v>
      </c>
      <c r="J25" s="12">
        <v>50</v>
      </c>
      <c r="K25" s="12">
        <f>X18</f>
        <v>1546</v>
      </c>
      <c r="L25" s="18"/>
      <c r="M25" s="12"/>
      <c r="N25" s="140">
        <f t="shared" si="0"/>
        <v>0.11042857142857143</v>
      </c>
    </row>
    <row r="26" spans="1:30" ht="15.75" customHeight="1" thickBot="1" x14ac:dyDescent="0.25">
      <c r="A26" s="21">
        <v>21</v>
      </c>
      <c r="B26" s="22">
        <v>9.6499999999999989E-3</v>
      </c>
      <c r="C26" s="22">
        <v>8.6999999999999994E-3</v>
      </c>
      <c r="D26" s="22">
        <v>1.83E-2</v>
      </c>
      <c r="F26" s="21" t="s">
        <v>497</v>
      </c>
      <c r="G26" s="23">
        <v>10958</v>
      </c>
      <c r="H26" s="21">
        <v>0.79</v>
      </c>
      <c r="J26" s="12">
        <v>100</v>
      </c>
      <c r="K26" s="12">
        <f>X20</f>
        <v>1508</v>
      </c>
      <c r="L26" s="18"/>
      <c r="M26" s="12"/>
      <c r="N26" s="140">
        <f t="shared" si="0"/>
        <v>0.10771428571428572</v>
      </c>
    </row>
    <row r="27" spans="1:30" ht="15.75" customHeight="1" thickBot="1" x14ac:dyDescent="0.25">
      <c r="A27" s="21">
        <v>22</v>
      </c>
      <c r="B27" s="22">
        <v>6.8500000000000002E-3</v>
      </c>
      <c r="C27" s="22">
        <v>5.9500000000000004E-3</v>
      </c>
      <c r="D27" s="22">
        <v>1.2800000000000001E-2</v>
      </c>
      <c r="J27" s="12">
        <v>150</v>
      </c>
      <c r="K27" s="12">
        <f>X22</f>
        <v>1470</v>
      </c>
      <c r="L27" s="18"/>
      <c r="M27" s="12"/>
      <c r="N27" s="140">
        <f t="shared" si="0"/>
        <v>0.105</v>
      </c>
    </row>
    <row r="28" spans="1:30" ht="15.75" customHeight="1" thickBot="1" x14ac:dyDescent="0.25">
      <c r="A28" s="21">
        <v>23</v>
      </c>
      <c r="B28" s="22">
        <v>3.9500000000000004E-3</v>
      </c>
      <c r="C28" s="22">
        <v>3.15E-3</v>
      </c>
      <c r="D28" s="22">
        <v>7.1000000000000004E-3</v>
      </c>
      <c r="J28" s="12">
        <v>200</v>
      </c>
      <c r="K28" s="12">
        <f>X24</f>
        <v>1441</v>
      </c>
      <c r="L28" s="18"/>
      <c r="M28" s="12"/>
      <c r="N28" s="140">
        <f t="shared" si="0"/>
        <v>0.10292857142857142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Sheet67"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8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8.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545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15200</v>
      </c>
      <c r="H2" s="7" t="s">
        <v>462</v>
      </c>
      <c r="W2" s="21">
        <v>1</v>
      </c>
      <c r="X2" s="21">
        <v>2501</v>
      </c>
      <c r="Y2" s="24">
        <v>44700</v>
      </c>
      <c r="Z2" s="21" t="s">
        <v>513</v>
      </c>
      <c r="AA2" s="21" t="s">
        <v>495</v>
      </c>
      <c r="AB2" s="21">
        <v>16.5</v>
      </c>
      <c r="AC2" s="21" t="s">
        <v>464</v>
      </c>
      <c r="AD2" s="21">
        <v>72</v>
      </c>
    </row>
    <row r="3" spans="1:30" ht="15.75" customHeight="1" thickBot="1" x14ac:dyDescent="0.25">
      <c r="W3" s="21">
        <v>2</v>
      </c>
      <c r="X3" s="21">
        <v>2412</v>
      </c>
      <c r="Y3" s="24">
        <v>44908</v>
      </c>
      <c r="Z3" s="21" t="s">
        <v>513</v>
      </c>
      <c r="AA3" s="21" t="s">
        <v>493</v>
      </c>
      <c r="AB3" s="21">
        <v>15.9</v>
      </c>
      <c r="AC3" s="21" t="s">
        <v>464</v>
      </c>
      <c r="AD3" s="21">
        <v>62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2268</v>
      </c>
      <c r="Y4" s="24">
        <v>44897</v>
      </c>
      <c r="Z4" s="21" t="s">
        <v>514</v>
      </c>
      <c r="AA4" s="21" t="s">
        <v>496</v>
      </c>
      <c r="AB4" s="21">
        <v>14.9</v>
      </c>
      <c r="AC4" s="21" t="s">
        <v>464</v>
      </c>
      <c r="AD4" s="21">
        <v>68</v>
      </c>
    </row>
    <row r="5" spans="1:30" ht="15.75" customHeight="1" thickBot="1" x14ac:dyDescent="0.25">
      <c r="A5" s="21">
        <v>0</v>
      </c>
      <c r="B5" s="22">
        <v>1.7223684210526315E-3</v>
      </c>
      <c r="C5" s="22">
        <v>2.0230263157894738E-3</v>
      </c>
      <c r="D5" s="41">
        <v>3.7000000000000002E-3</v>
      </c>
      <c r="F5" s="21" t="s">
        <v>471</v>
      </c>
      <c r="G5" s="23">
        <v>14095</v>
      </c>
      <c r="H5" s="21"/>
      <c r="J5" s="164" t="s">
        <v>472</v>
      </c>
      <c r="K5" s="165"/>
      <c r="L5" s="165"/>
      <c r="M5" s="165"/>
      <c r="N5" s="166"/>
      <c r="W5" s="21">
        <v>4</v>
      </c>
      <c r="X5" s="21">
        <v>2249</v>
      </c>
      <c r="Y5" s="24">
        <v>44858</v>
      </c>
      <c r="Z5" s="21" t="s">
        <v>513</v>
      </c>
      <c r="AA5" s="21" t="s">
        <v>492</v>
      </c>
      <c r="AB5" s="21">
        <v>14.8</v>
      </c>
      <c r="AC5" s="21" t="s">
        <v>464</v>
      </c>
      <c r="AD5" s="21">
        <v>67</v>
      </c>
    </row>
    <row r="6" spans="1:30" ht="15.75" customHeight="1" thickBot="1" x14ac:dyDescent="0.25">
      <c r="A6" s="21">
        <v>1</v>
      </c>
      <c r="B6" s="22">
        <v>9.6250000000000003E-4</v>
      </c>
      <c r="C6" s="22">
        <v>1.2335526315789473E-3</v>
      </c>
      <c r="D6" s="22">
        <v>2.2000000000000001E-3</v>
      </c>
      <c r="F6" s="21" t="s">
        <v>473</v>
      </c>
      <c r="G6" s="23">
        <v>14496</v>
      </c>
      <c r="H6" s="21"/>
      <c r="J6" s="113" t="s">
        <v>474</v>
      </c>
      <c r="K6" s="114">
        <f>LARGE((K8,K9),1)</f>
        <v>0.68751492002864645</v>
      </c>
      <c r="L6" s="45"/>
      <c r="M6" s="45"/>
      <c r="N6" s="114" t="s">
        <v>465</v>
      </c>
      <c r="W6" s="21">
        <v>5</v>
      </c>
      <c r="X6" s="21">
        <v>2241</v>
      </c>
      <c r="Y6" s="24">
        <v>44691</v>
      </c>
      <c r="Z6" s="21" t="s">
        <v>513</v>
      </c>
      <c r="AA6" s="21" t="s">
        <v>493</v>
      </c>
      <c r="AB6" s="21">
        <v>14.7</v>
      </c>
      <c r="AC6" s="21" t="s">
        <v>464</v>
      </c>
      <c r="AD6" s="21">
        <v>68</v>
      </c>
    </row>
    <row r="7" spans="1:30" ht="15.75" customHeight="1" thickBot="1" x14ac:dyDescent="0.25">
      <c r="A7" s="21">
        <v>2</v>
      </c>
      <c r="B7" s="22">
        <v>7.0921052631578939E-4</v>
      </c>
      <c r="C7" s="22">
        <v>7.4013157894736845E-4</v>
      </c>
      <c r="D7" s="22">
        <v>1.5E-3</v>
      </c>
      <c r="F7" s="21" t="s">
        <v>475</v>
      </c>
      <c r="G7" s="23">
        <v>15176</v>
      </c>
      <c r="H7" s="21"/>
      <c r="J7" s="12" t="s">
        <v>476</v>
      </c>
      <c r="K7" s="114">
        <f>LARGE((K10,K11),1)</f>
        <v>0.59745396386271299</v>
      </c>
      <c r="L7" s="45"/>
      <c r="M7" s="45"/>
      <c r="N7" s="114" t="s">
        <v>464</v>
      </c>
      <c r="W7" s="21">
        <v>6</v>
      </c>
      <c r="X7" s="21">
        <v>2235</v>
      </c>
      <c r="Y7" s="24">
        <v>44916</v>
      </c>
      <c r="Z7" s="21" t="s">
        <v>513</v>
      </c>
      <c r="AA7" s="21" t="s">
        <v>494</v>
      </c>
      <c r="AB7" s="21">
        <v>14.7</v>
      </c>
      <c r="AC7" s="21" t="s">
        <v>464</v>
      </c>
      <c r="AD7" s="21">
        <v>65</v>
      </c>
    </row>
    <row r="8" spans="1:30" ht="15.75" customHeight="1" thickBot="1" x14ac:dyDescent="0.3">
      <c r="A8" s="21">
        <v>3</v>
      </c>
      <c r="B8" s="22">
        <v>8.1052631578947367E-4</v>
      </c>
      <c r="C8" s="22">
        <v>7.894736842105263E-4</v>
      </c>
      <c r="D8" s="22">
        <v>1.6000000000000001E-3</v>
      </c>
      <c r="F8" s="21" t="s">
        <v>477</v>
      </c>
      <c r="G8" s="23">
        <v>17308</v>
      </c>
      <c r="H8" s="21">
        <v>1.1399999999999999</v>
      </c>
      <c r="K8" s="16">
        <f>LARGE(B11:C11,1)/(B11+C11)</f>
        <v>0.68751492002864645</v>
      </c>
      <c r="W8" s="21">
        <v>7</v>
      </c>
      <c r="X8" s="21">
        <v>2226</v>
      </c>
      <c r="Y8" s="24">
        <v>44908</v>
      </c>
      <c r="Z8" s="21" t="s">
        <v>514</v>
      </c>
      <c r="AA8" s="21" t="s">
        <v>493</v>
      </c>
      <c r="AB8" s="21">
        <v>14.6</v>
      </c>
      <c r="AC8" s="21" t="s">
        <v>464</v>
      </c>
      <c r="AD8" s="21">
        <v>67</v>
      </c>
    </row>
    <row r="9" spans="1:30" ht="15.75" customHeight="1" thickBot="1" x14ac:dyDescent="0.3">
      <c r="A9" s="21">
        <v>4</v>
      </c>
      <c r="B9" s="22">
        <v>1.7730263157894736E-3</v>
      </c>
      <c r="C9" s="22">
        <v>1.4309210526315789E-3</v>
      </c>
      <c r="D9" s="22">
        <v>3.2000000000000002E-3</v>
      </c>
      <c r="F9" s="21" t="s">
        <v>478</v>
      </c>
      <c r="G9" s="23">
        <v>15576</v>
      </c>
      <c r="H9" s="21">
        <v>1.02</v>
      </c>
      <c r="K9" s="16">
        <f>LARGE(B12:C12,1)/(B12+C12)</f>
        <v>0.60084825636192274</v>
      </c>
      <c r="W9" s="21">
        <v>8</v>
      </c>
      <c r="X9" s="21">
        <v>2218</v>
      </c>
      <c r="Y9" s="24">
        <v>44916</v>
      </c>
      <c r="Z9" s="21" t="s">
        <v>514</v>
      </c>
      <c r="AA9" s="21" t="s">
        <v>494</v>
      </c>
      <c r="AB9" s="21">
        <v>14.6</v>
      </c>
      <c r="AC9" s="21" t="s">
        <v>464</v>
      </c>
      <c r="AD9" s="21">
        <v>70</v>
      </c>
    </row>
    <row r="10" spans="1:30" ht="15.75" customHeight="1" thickBot="1" x14ac:dyDescent="0.3">
      <c r="A10" s="21">
        <v>5</v>
      </c>
      <c r="B10" s="22">
        <v>5.0151315789473683E-3</v>
      </c>
      <c r="C10" s="22">
        <v>6.3157894736842104E-3</v>
      </c>
      <c r="D10" s="22">
        <v>1.1299999999999999E-2</v>
      </c>
      <c r="F10" s="21" t="s">
        <v>479</v>
      </c>
      <c r="G10" s="23">
        <v>13125</v>
      </c>
      <c r="H10" s="21">
        <v>0.86</v>
      </c>
      <c r="K10" s="16">
        <f>LARGE(B20:C20,1)/(B20+C20)</f>
        <v>0.54464786101251628</v>
      </c>
      <c r="W10" s="21">
        <v>9</v>
      </c>
      <c r="X10" s="21">
        <v>2178</v>
      </c>
      <c r="Y10" s="24">
        <v>44895</v>
      </c>
      <c r="Z10" s="21" t="s">
        <v>524</v>
      </c>
      <c r="AA10" s="21" t="s">
        <v>494</v>
      </c>
      <c r="AB10" s="21">
        <v>14.3</v>
      </c>
      <c r="AC10" s="21" t="s">
        <v>465</v>
      </c>
      <c r="AD10" s="21">
        <v>61</v>
      </c>
    </row>
    <row r="11" spans="1:30" ht="15.75" customHeight="1" thickBot="1" x14ac:dyDescent="0.3">
      <c r="A11" s="21">
        <v>6</v>
      </c>
      <c r="B11" s="22">
        <v>1.2917763157894736E-2</v>
      </c>
      <c r="C11" s="22">
        <v>2.8421052631578948E-2</v>
      </c>
      <c r="D11" s="22">
        <v>4.1399999999999999E-2</v>
      </c>
      <c r="F11" s="21" t="s">
        <v>480</v>
      </c>
      <c r="G11" s="23">
        <v>12673</v>
      </c>
      <c r="H11" s="21">
        <v>0.83</v>
      </c>
      <c r="K11" s="16">
        <f>LARGE(B21:C21,1)/(B21+C21)</f>
        <v>0.59745396386271299</v>
      </c>
      <c r="W11" s="21">
        <v>10</v>
      </c>
      <c r="X11" s="21">
        <v>2160</v>
      </c>
      <c r="Y11" s="24">
        <v>44915</v>
      </c>
      <c r="Z11" s="21" t="s">
        <v>514</v>
      </c>
      <c r="AA11" s="21" t="s">
        <v>493</v>
      </c>
      <c r="AB11" s="21">
        <v>14.2</v>
      </c>
      <c r="AC11" s="21" t="s">
        <v>464</v>
      </c>
      <c r="AD11" s="21">
        <v>65</v>
      </c>
    </row>
    <row r="12" spans="1:30" ht="15.75" customHeight="1" thickBot="1" x14ac:dyDescent="0.25">
      <c r="A12" s="21">
        <v>7</v>
      </c>
      <c r="B12" s="22">
        <v>2.4518421052631578E-2</v>
      </c>
      <c r="C12" s="22">
        <v>3.6907894736842105E-2</v>
      </c>
      <c r="D12" s="22">
        <v>6.1499999999999999E-2</v>
      </c>
      <c r="F12" s="21" t="s">
        <v>481</v>
      </c>
      <c r="G12" s="23">
        <v>13980</v>
      </c>
      <c r="H12" s="21">
        <v>0.92</v>
      </c>
      <c r="W12" s="21">
        <v>20</v>
      </c>
      <c r="X12" s="21">
        <v>2043</v>
      </c>
      <c r="Y12" s="24">
        <v>44895</v>
      </c>
      <c r="Z12" s="21" t="s">
        <v>513</v>
      </c>
      <c r="AA12" s="21" t="s">
        <v>494</v>
      </c>
      <c r="AB12" s="21">
        <v>13.4</v>
      </c>
      <c r="AC12" s="21" t="s">
        <v>464</v>
      </c>
      <c r="AD12" s="21">
        <v>60</v>
      </c>
    </row>
    <row r="13" spans="1:30" ht="15.75" customHeight="1" thickBot="1" x14ac:dyDescent="0.25">
      <c r="A13" s="21">
        <v>8</v>
      </c>
      <c r="B13" s="22">
        <v>2.7861842105263157E-2</v>
      </c>
      <c r="C13" s="22">
        <v>3.8042763157894739E-2</v>
      </c>
      <c r="D13" s="22">
        <v>6.59E-2</v>
      </c>
      <c r="F13" s="21" t="s">
        <v>482</v>
      </c>
      <c r="G13" s="23">
        <v>14218</v>
      </c>
      <c r="H13" s="21">
        <v>0.94</v>
      </c>
      <c r="W13" s="21">
        <v>25</v>
      </c>
      <c r="X13" s="21">
        <v>2009</v>
      </c>
      <c r="Y13" s="24">
        <v>44855</v>
      </c>
      <c r="Z13" s="21" t="s">
        <v>514</v>
      </c>
      <c r="AA13" s="21" t="s">
        <v>496</v>
      </c>
      <c r="AB13" s="21">
        <v>13.2</v>
      </c>
      <c r="AC13" s="21" t="s">
        <v>464</v>
      </c>
      <c r="AD13" s="21">
        <v>63</v>
      </c>
    </row>
    <row r="14" spans="1:30" ht="15.75" customHeight="1" thickBot="1" x14ac:dyDescent="0.25">
      <c r="A14" s="21">
        <v>9</v>
      </c>
      <c r="B14" s="22">
        <v>2.7000657894736844E-2</v>
      </c>
      <c r="C14" s="22">
        <v>2.9753289473684212E-2</v>
      </c>
      <c r="D14" s="22">
        <v>5.67E-2</v>
      </c>
      <c r="F14" s="21" t="s">
        <v>483</v>
      </c>
      <c r="G14" s="23">
        <v>16087</v>
      </c>
      <c r="H14" s="21">
        <v>1.06</v>
      </c>
      <c r="W14" s="21">
        <v>30</v>
      </c>
      <c r="X14" s="21">
        <v>1989</v>
      </c>
      <c r="Y14" s="24">
        <v>44909</v>
      </c>
      <c r="Z14" s="21" t="s">
        <v>513</v>
      </c>
      <c r="AA14" s="21" t="s">
        <v>494</v>
      </c>
      <c r="AB14" s="21">
        <v>13.1</v>
      </c>
      <c r="AC14" s="21" t="s">
        <v>464</v>
      </c>
      <c r="AD14" s="21">
        <v>60</v>
      </c>
    </row>
    <row r="15" spans="1:30" ht="15.75" customHeight="1" thickBot="1" x14ac:dyDescent="0.25">
      <c r="A15" s="21">
        <v>10</v>
      </c>
      <c r="B15" s="22">
        <v>3.0394736842105263E-2</v>
      </c>
      <c r="C15" s="22">
        <v>2.71875E-2</v>
      </c>
      <c r="D15" s="22">
        <v>5.7599999999999998E-2</v>
      </c>
      <c r="F15" s="21" t="s">
        <v>484</v>
      </c>
      <c r="G15" s="23">
        <v>16290</v>
      </c>
      <c r="H15" s="21">
        <v>1.07</v>
      </c>
      <c r="W15" s="21">
        <v>35</v>
      </c>
      <c r="X15" s="21">
        <v>1961</v>
      </c>
      <c r="Y15" s="24">
        <v>44691</v>
      </c>
      <c r="Z15" s="21" t="s">
        <v>514</v>
      </c>
      <c r="AA15" s="21" t="s">
        <v>493</v>
      </c>
      <c r="AB15" s="21">
        <v>12.9</v>
      </c>
      <c r="AC15" s="21" t="s">
        <v>464</v>
      </c>
      <c r="AD15" s="21">
        <v>68</v>
      </c>
    </row>
    <row r="16" spans="1:30" ht="15.75" customHeight="1" thickBot="1" x14ac:dyDescent="0.25">
      <c r="A16" s="21">
        <v>11</v>
      </c>
      <c r="B16" s="22">
        <v>3.2674342105263161E-2</v>
      </c>
      <c r="C16" s="22">
        <v>2.8717105263157894E-2</v>
      </c>
      <c r="D16" s="22">
        <v>6.1400000000000003E-2</v>
      </c>
      <c r="F16" s="21" t="s">
        <v>485</v>
      </c>
      <c r="G16" s="23">
        <v>17126</v>
      </c>
      <c r="H16" s="21">
        <v>1.1299999999999999</v>
      </c>
      <c r="W16" s="21">
        <v>40</v>
      </c>
      <c r="X16" s="21">
        <v>1952</v>
      </c>
      <c r="Y16" s="24">
        <v>44903</v>
      </c>
      <c r="Z16" s="21" t="s">
        <v>514</v>
      </c>
      <c r="AA16" s="21" t="s">
        <v>495</v>
      </c>
      <c r="AB16" s="21">
        <v>12.8</v>
      </c>
      <c r="AC16" s="21" t="s">
        <v>464</v>
      </c>
      <c r="AD16" s="21">
        <v>62</v>
      </c>
    </row>
    <row r="17" spans="1:30" ht="15.75" customHeight="1" thickBot="1" x14ac:dyDescent="0.25">
      <c r="A17" s="21">
        <v>12</v>
      </c>
      <c r="B17" s="22">
        <v>3.383947368421053E-2</v>
      </c>
      <c r="C17" s="22">
        <v>3.0937500000000003E-2</v>
      </c>
      <c r="D17" s="22">
        <v>6.4799999999999996E-2</v>
      </c>
      <c r="W17" s="21">
        <v>45</v>
      </c>
      <c r="X17" s="21">
        <v>1936</v>
      </c>
      <c r="Y17" s="24">
        <v>44666</v>
      </c>
      <c r="Z17" s="21" t="s">
        <v>514</v>
      </c>
      <c r="AA17" s="21" t="s">
        <v>496</v>
      </c>
      <c r="AB17" s="21">
        <v>12.7</v>
      </c>
      <c r="AC17" s="21" t="s">
        <v>464</v>
      </c>
      <c r="AD17" s="21">
        <v>64</v>
      </c>
    </row>
    <row r="18" spans="1:30" ht="15.75" customHeight="1" thickBot="1" x14ac:dyDescent="0.25">
      <c r="A18" s="21">
        <v>13</v>
      </c>
      <c r="B18" s="22">
        <v>3.6119078947368419E-2</v>
      </c>
      <c r="C18" s="22">
        <v>3.3355263157894735E-2</v>
      </c>
      <c r="D18" s="22">
        <v>6.9500000000000006E-2</v>
      </c>
      <c r="W18" s="21">
        <v>50</v>
      </c>
      <c r="X18" s="21">
        <v>1899</v>
      </c>
      <c r="Y18" s="24">
        <v>44858</v>
      </c>
      <c r="Z18" s="21" t="s">
        <v>514</v>
      </c>
      <c r="AA18" s="21" t="s">
        <v>492</v>
      </c>
      <c r="AB18" s="21">
        <v>12.5</v>
      </c>
      <c r="AC18" s="21" t="s">
        <v>464</v>
      </c>
      <c r="AD18" s="21">
        <v>63</v>
      </c>
    </row>
    <row r="19" spans="1:30" ht="15.75" customHeight="1" thickBot="1" x14ac:dyDescent="0.25">
      <c r="A19" s="21">
        <v>14</v>
      </c>
      <c r="B19" s="22">
        <v>3.5764473684210527E-2</v>
      </c>
      <c r="C19" s="22">
        <v>3.3404605263157895E-2</v>
      </c>
      <c r="D19" s="22">
        <v>6.9199999999999998E-2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1842</v>
      </c>
      <c r="Y19" s="24">
        <v>44694</v>
      </c>
      <c r="Z19" s="21" t="s">
        <v>514</v>
      </c>
      <c r="AA19" s="21" t="s">
        <v>496</v>
      </c>
      <c r="AB19" s="21">
        <v>12.1</v>
      </c>
      <c r="AC19" s="21" t="s">
        <v>464</v>
      </c>
      <c r="AD19" s="21">
        <v>66</v>
      </c>
    </row>
    <row r="20" spans="1:30" ht="15.75" customHeight="1" thickBot="1" x14ac:dyDescent="0.25">
      <c r="A20" s="21">
        <v>15</v>
      </c>
      <c r="B20" s="22">
        <v>4.2198026315789471E-2</v>
      </c>
      <c r="C20" s="22">
        <v>3.5279605263157897E-2</v>
      </c>
      <c r="D20" s="22">
        <v>7.7499999999999999E-2</v>
      </c>
      <c r="F20" s="21" t="s">
        <v>488</v>
      </c>
      <c r="G20" s="23">
        <v>9823</v>
      </c>
      <c r="H20" s="21">
        <v>0.65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1758</v>
      </c>
      <c r="Y20" s="24">
        <v>44683</v>
      </c>
      <c r="Z20" s="21" t="s">
        <v>514</v>
      </c>
      <c r="AA20" s="21" t="s">
        <v>492</v>
      </c>
      <c r="AB20" s="21">
        <v>11.6</v>
      </c>
      <c r="AC20" s="21" t="s">
        <v>464</v>
      </c>
      <c r="AD20" s="21">
        <v>60</v>
      </c>
    </row>
    <row r="21" spans="1:30" ht="15.75" customHeight="1" thickBot="1" x14ac:dyDescent="0.25">
      <c r="A21" s="21">
        <v>16</v>
      </c>
      <c r="B21" s="22">
        <v>5.4558552631578952E-2</v>
      </c>
      <c r="C21" s="22">
        <v>3.6759868421052631E-2</v>
      </c>
      <c r="D21" s="22">
        <v>9.1300000000000006E-2</v>
      </c>
      <c r="F21" s="21" t="s">
        <v>492</v>
      </c>
      <c r="G21" s="23">
        <v>16094</v>
      </c>
      <c r="H21" s="21">
        <v>1.06</v>
      </c>
      <c r="J21" s="12">
        <v>5</v>
      </c>
      <c r="K21" s="12">
        <f>X6</f>
        <v>2241</v>
      </c>
      <c r="L21" s="18"/>
      <c r="M21" s="12"/>
      <c r="N21" s="140">
        <f>K21/$F$2</f>
        <v>0.14743421052631578</v>
      </c>
      <c r="W21" s="21">
        <v>125</v>
      </c>
      <c r="X21" s="21">
        <v>1672</v>
      </c>
      <c r="Y21" s="24">
        <v>44734</v>
      </c>
      <c r="Z21" s="21" t="s">
        <v>513</v>
      </c>
      <c r="AA21" s="21" t="s">
        <v>494</v>
      </c>
      <c r="AB21" s="21">
        <v>11</v>
      </c>
      <c r="AC21" s="21" t="s">
        <v>464</v>
      </c>
      <c r="AD21" s="21">
        <v>65</v>
      </c>
    </row>
    <row r="22" spans="1:30" ht="15.75" customHeight="1" thickBot="1" x14ac:dyDescent="0.25">
      <c r="A22" s="21">
        <v>17</v>
      </c>
      <c r="B22" s="22">
        <v>5.2734868421052628E-2</v>
      </c>
      <c r="C22" s="22">
        <v>3.7845394736842106E-2</v>
      </c>
      <c r="D22" s="22">
        <v>9.0499999999999997E-2</v>
      </c>
      <c r="F22" s="21" t="s">
        <v>493</v>
      </c>
      <c r="G22" s="23">
        <v>17018</v>
      </c>
      <c r="H22" s="21">
        <v>1.1200000000000001</v>
      </c>
      <c r="J22" s="12">
        <v>10</v>
      </c>
      <c r="K22" s="12">
        <f>X11</f>
        <v>2160</v>
      </c>
      <c r="L22" s="18"/>
      <c r="M22" s="12"/>
      <c r="N22" s="140">
        <f t="shared" ref="N22:N28" si="0">K22/$F$2</f>
        <v>0.14210526315789473</v>
      </c>
      <c r="W22" s="21">
        <v>150</v>
      </c>
      <c r="X22" s="21">
        <v>1592</v>
      </c>
      <c r="Y22" s="24">
        <v>44796</v>
      </c>
      <c r="Z22" s="21" t="s">
        <v>514</v>
      </c>
      <c r="AA22" s="21" t="s">
        <v>493</v>
      </c>
      <c r="AB22" s="21">
        <v>10.5</v>
      </c>
      <c r="AC22" s="21" t="s">
        <v>464</v>
      </c>
      <c r="AD22" s="21">
        <v>58</v>
      </c>
    </row>
    <row r="23" spans="1:30" ht="15.75" customHeight="1" thickBot="1" x14ac:dyDescent="0.25">
      <c r="A23" s="21">
        <v>18</v>
      </c>
      <c r="B23" s="22">
        <v>3.2876973684210525E-2</v>
      </c>
      <c r="C23" s="22">
        <v>2.763157894736842E-2</v>
      </c>
      <c r="D23" s="22">
        <v>6.0499999999999998E-2</v>
      </c>
      <c r="F23" s="21" t="s">
        <v>494</v>
      </c>
      <c r="G23" s="23">
        <v>17133</v>
      </c>
      <c r="H23" s="21">
        <v>1.1299999999999999</v>
      </c>
      <c r="J23" s="12">
        <v>20</v>
      </c>
      <c r="K23" s="12">
        <f>X12</f>
        <v>2043</v>
      </c>
      <c r="L23" s="18"/>
      <c r="M23" s="12"/>
      <c r="N23" s="140">
        <f t="shared" si="0"/>
        <v>0.13440789473684212</v>
      </c>
      <c r="W23" s="21">
        <v>175</v>
      </c>
      <c r="X23" s="21">
        <v>1551</v>
      </c>
      <c r="Y23" s="24">
        <v>44910</v>
      </c>
      <c r="Z23" s="21" t="s">
        <v>522</v>
      </c>
      <c r="AA23" s="21" t="s">
        <v>495</v>
      </c>
      <c r="AB23" s="21">
        <v>10.199999999999999</v>
      </c>
      <c r="AC23" s="21" t="s">
        <v>465</v>
      </c>
      <c r="AD23" s="21">
        <v>59</v>
      </c>
    </row>
    <row r="24" spans="1:30" ht="15.75" customHeight="1" thickBot="1" x14ac:dyDescent="0.25">
      <c r="A24" s="21">
        <v>19</v>
      </c>
      <c r="B24" s="22">
        <v>1.843947368421053E-2</v>
      </c>
      <c r="C24" s="22">
        <v>1.9638157894736843E-2</v>
      </c>
      <c r="D24" s="22">
        <v>3.8100000000000002E-2</v>
      </c>
      <c r="F24" s="21" t="s">
        <v>495</v>
      </c>
      <c r="G24" s="23">
        <v>17122</v>
      </c>
      <c r="H24" s="21">
        <v>1.1299999999999999</v>
      </c>
      <c r="J24" s="12">
        <v>30</v>
      </c>
      <c r="K24" s="12">
        <f>X14</f>
        <v>1989</v>
      </c>
      <c r="L24" s="18"/>
      <c r="M24" s="12"/>
      <c r="N24" s="140">
        <f t="shared" si="0"/>
        <v>0.13085526315789472</v>
      </c>
      <c r="W24" s="21">
        <v>200</v>
      </c>
      <c r="X24" s="21">
        <v>1517</v>
      </c>
      <c r="Y24" s="24">
        <v>44684</v>
      </c>
      <c r="Z24" s="21" t="s">
        <v>515</v>
      </c>
      <c r="AA24" s="21" t="s">
        <v>493</v>
      </c>
      <c r="AB24" s="21">
        <v>10</v>
      </c>
      <c r="AC24" s="21" t="s">
        <v>464</v>
      </c>
      <c r="AD24" s="21">
        <v>59</v>
      </c>
    </row>
    <row r="25" spans="1:30" ht="15.75" customHeight="1" thickBot="1" x14ac:dyDescent="0.25">
      <c r="A25" s="21">
        <v>20</v>
      </c>
      <c r="B25" s="22">
        <v>1.3525657894736842E-2</v>
      </c>
      <c r="C25" s="22">
        <v>1.524671052631579E-2</v>
      </c>
      <c r="D25" s="22">
        <v>2.8799999999999999E-2</v>
      </c>
      <c r="F25" s="21" t="s">
        <v>496</v>
      </c>
      <c r="G25" s="23">
        <v>17341</v>
      </c>
      <c r="H25" s="21">
        <v>1.1399999999999999</v>
      </c>
      <c r="J25" s="12">
        <v>50</v>
      </c>
      <c r="K25" s="12">
        <f>X18</f>
        <v>1899</v>
      </c>
      <c r="L25" s="18"/>
      <c r="M25" s="12"/>
      <c r="N25" s="140">
        <f t="shared" si="0"/>
        <v>0.12493421052631579</v>
      </c>
    </row>
    <row r="26" spans="1:30" ht="15.75" customHeight="1" thickBot="1" x14ac:dyDescent="0.25">
      <c r="A26" s="21">
        <v>21</v>
      </c>
      <c r="B26" s="22">
        <v>1.0080921052631579E-2</v>
      </c>
      <c r="C26" s="22">
        <v>1.1003289473684211E-2</v>
      </c>
      <c r="D26" s="22">
        <v>2.1100000000000001E-2</v>
      </c>
      <c r="F26" s="21" t="s">
        <v>497</v>
      </c>
      <c r="G26" s="23">
        <v>12302</v>
      </c>
      <c r="H26" s="21">
        <v>0.81</v>
      </c>
      <c r="J26" s="12">
        <v>100</v>
      </c>
      <c r="K26" s="12">
        <f>X20</f>
        <v>1758</v>
      </c>
      <c r="L26" s="18"/>
      <c r="M26" s="12"/>
      <c r="N26" s="140">
        <f t="shared" si="0"/>
        <v>0.1156578947368421</v>
      </c>
    </row>
    <row r="27" spans="1:30" ht="15.75" customHeight="1" thickBot="1" x14ac:dyDescent="0.25">
      <c r="A27" s="21">
        <v>22</v>
      </c>
      <c r="B27" s="22">
        <v>6.7374999999999996E-3</v>
      </c>
      <c r="C27" s="22">
        <v>7.0559210526315794E-3</v>
      </c>
      <c r="D27" s="22">
        <v>1.38E-2</v>
      </c>
      <c r="J27" s="12">
        <v>150</v>
      </c>
      <c r="K27" s="12">
        <f>X22</f>
        <v>1592</v>
      </c>
      <c r="L27" s="18"/>
      <c r="M27" s="12"/>
      <c r="N27" s="140">
        <f t="shared" si="0"/>
        <v>0.10473684210526316</v>
      </c>
    </row>
    <row r="28" spans="1:30" ht="15.75" customHeight="1" thickBot="1" x14ac:dyDescent="0.25">
      <c r="A28" s="21">
        <v>23</v>
      </c>
      <c r="B28" s="22">
        <v>3.3434210526315788E-3</v>
      </c>
      <c r="C28" s="22">
        <v>3.7006578947368419E-3</v>
      </c>
      <c r="D28" s="22">
        <v>7.1000000000000004E-3</v>
      </c>
      <c r="J28" s="12">
        <v>200</v>
      </c>
      <c r="K28" s="12">
        <f>X24</f>
        <v>1517</v>
      </c>
      <c r="L28" s="18"/>
      <c r="M28" s="12"/>
      <c r="N28" s="140">
        <f t="shared" si="0"/>
        <v>9.9802631578947365E-2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7.8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0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669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104"/>
      <c r="B2" s="104"/>
      <c r="C2" s="104"/>
      <c r="D2" s="54" t="s">
        <v>673</v>
      </c>
      <c r="E2" s="104"/>
      <c r="F2" s="6">
        <v>30600</v>
      </c>
      <c r="G2" s="104"/>
      <c r="H2" s="55" t="s">
        <v>462</v>
      </c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W2" s="21">
        <v>1</v>
      </c>
      <c r="X2" s="21">
        <v>3433</v>
      </c>
      <c r="Y2" s="24">
        <v>44622</v>
      </c>
      <c r="Z2" s="21" t="s">
        <v>513</v>
      </c>
      <c r="AA2" s="21" t="s">
        <v>494</v>
      </c>
      <c r="AB2" s="21">
        <v>11.2</v>
      </c>
      <c r="AC2" s="21" t="s">
        <v>499</v>
      </c>
      <c r="AD2" s="21">
        <v>51</v>
      </c>
    </row>
    <row r="3" spans="1:30" ht="15.75" customHeight="1" thickBot="1" x14ac:dyDescent="0.2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W3" s="21">
        <v>2</v>
      </c>
      <c r="X3" s="21">
        <v>3424</v>
      </c>
      <c r="Y3" s="24">
        <v>44615</v>
      </c>
      <c r="Z3" s="21" t="s">
        <v>513</v>
      </c>
      <c r="AA3" s="21" t="s">
        <v>494</v>
      </c>
      <c r="AB3" s="21">
        <v>11.2</v>
      </c>
      <c r="AC3" s="21" t="s">
        <v>499</v>
      </c>
      <c r="AD3" s="21">
        <v>53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E4" s="101"/>
      <c r="F4" s="11" t="s">
        <v>467</v>
      </c>
      <c r="G4" s="11" t="s">
        <v>468</v>
      </c>
      <c r="H4" s="11" t="s">
        <v>469</v>
      </c>
      <c r="I4" s="101"/>
      <c r="J4" s="189" t="s">
        <v>470</v>
      </c>
      <c r="K4" s="190"/>
      <c r="L4" s="190"/>
      <c r="M4" s="190"/>
      <c r="N4" s="191"/>
      <c r="O4" s="104"/>
      <c r="P4" s="104"/>
      <c r="Q4" s="104"/>
      <c r="R4" s="104"/>
      <c r="S4" s="104"/>
      <c r="T4" s="104"/>
      <c r="U4" s="104"/>
      <c r="W4" s="21">
        <v>3</v>
      </c>
      <c r="X4" s="21">
        <v>3360</v>
      </c>
      <c r="Y4" s="24">
        <v>44623</v>
      </c>
      <c r="Z4" s="21" t="s">
        <v>513</v>
      </c>
      <c r="AA4" s="21" t="s">
        <v>495</v>
      </c>
      <c r="AB4" s="21">
        <v>11</v>
      </c>
      <c r="AC4" s="21" t="s">
        <v>499</v>
      </c>
      <c r="AD4" s="21">
        <v>52</v>
      </c>
    </row>
    <row r="5" spans="1:30" ht="15.75" customHeight="1" thickBot="1" x14ac:dyDescent="0.25">
      <c r="A5" s="21">
        <v>0</v>
      </c>
      <c r="B5" s="22">
        <v>2.2287581699346405E-3</v>
      </c>
      <c r="C5" s="22">
        <v>3.3555555555555552E-3</v>
      </c>
      <c r="D5" s="41">
        <v>5.5999999999999999E-3</v>
      </c>
      <c r="E5" s="101"/>
      <c r="F5" s="21" t="s">
        <v>471</v>
      </c>
      <c r="G5" s="23">
        <v>30029</v>
      </c>
      <c r="H5" s="21">
        <v>0.98</v>
      </c>
      <c r="I5" s="101"/>
      <c r="J5" s="164" t="s">
        <v>472</v>
      </c>
      <c r="K5" s="165"/>
      <c r="L5" s="165"/>
      <c r="M5" s="165"/>
      <c r="N5" s="166"/>
      <c r="O5" s="104"/>
      <c r="P5" s="104"/>
      <c r="Q5" s="104"/>
      <c r="R5" s="104"/>
      <c r="S5" s="104"/>
      <c r="T5" s="104"/>
      <c r="U5" s="104"/>
      <c r="W5" s="21">
        <v>4</v>
      </c>
      <c r="X5" s="21">
        <v>3346</v>
      </c>
      <c r="Y5" s="24">
        <v>44614</v>
      </c>
      <c r="Z5" s="21" t="s">
        <v>513</v>
      </c>
      <c r="AA5" s="21" t="s">
        <v>493</v>
      </c>
      <c r="AB5" s="21">
        <v>10.9</v>
      </c>
      <c r="AC5" s="21" t="s">
        <v>499</v>
      </c>
      <c r="AD5" s="21">
        <v>54</v>
      </c>
    </row>
    <row r="6" spans="1:30" ht="15.75" customHeight="1" thickBot="1" x14ac:dyDescent="0.25">
      <c r="A6" s="21">
        <v>1</v>
      </c>
      <c r="B6" s="22">
        <v>1.6715686274509803E-3</v>
      </c>
      <c r="C6" s="22">
        <v>2.2699346405228756E-3</v>
      </c>
      <c r="D6" s="22">
        <v>3.8999999999999998E-3</v>
      </c>
      <c r="E6" s="101"/>
      <c r="F6" s="21" t="s">
        <v>473</v>
      </c>
      <c r="G6" s="23">
        <v>33616</v>
      </c>
      <c r="H6" s="21">
        <v>1.1000000000000001</v>
      </c>
      <c r="I6" s="101"/>
      <c r="J6" s="47" t="s">
        <v>474</v>
      </c>
      <c r="K6" s="48">
        <f>LARGE((K8,K9),1)</f>
        <v>0.57124645071565172</v>
      </c>
      <c r="L6" s="101"/>
      <c r="M6" s="101"/>
      <c r="N6" s="48" t="s">
        <v>498</v>
      </c>
      <c r="O6" s="104"/>
      <c r="P6" s="104"/>
      <c r="Q6" s="104"/>
      <c r="R6" s="104"/>
      <c r="S6" s="104"/>
      <c r="T6" s="104"/>
      <c r="U6" s="104"/>
      <c r="W6" s="21">
        <v>5</v>
      </c>
      <c r="X6" s="21">
        <v>3331</v>
      </c>
      <c r="Y6" s="24">
        <v>44637</v>
      </c>
      <c r="Z6" s="21" t="s">
        <v>513</v>
      </c>
      <c r="AA6" s="21" t="s">
        <v>495</v>
      </c>
      <c r="AB6" s="21">
        <v>10.9</v>
      </c>
      <c r="AC6" s="21" t="s">
        <v>499</v>
      </c>
      <c r="AD6" s="21">
        <v>53</v>
      </c>
    </row>
    <row r="7" spans="1:30" ht="15.75" customHeight="1" thickBot="1" x14ac:dyDescent="0.25">
      <c r="A7" s="21">
        <v>2</v>
      </c>
      <c r="B7" s="22">
        <v>1.6715686274509803E-3</v>
      </c>
      <c r="C7" s="22">
        <v>1.6284313725490195E-3</v>
      </c>
      <c r="D7" s="22">
        <v>3.3E-3</v>
      </c>
      <c r="E7" s="101"/>
      <c r="F7" s="21" t="s">
        <v>475</v>
      </c>
      <c r="G7" s="23">
        <v>33680</v>
      </c>
      <c r="H7" s="21">
        <v>1.1000000000000001</v>
      </c>
      <c r="I7" s="101"/>
      <c r="J7" s="21" t="s">
        <v>476</v>
      </c>
      <c r="K7" s="48">
        <f>LARGE((K10,K11),1)</f>
        <v>0.52008693681296447</v>
      </c>
      <c r="L7" s="101"/>
      <c r="M7" s="101"/>
      <c r="N7" s="48" t="s">
        <v>499</v>
      </c>
      <c r="O7" s="104"/>
      <c r="P7" s="104"/>
      <c r="Q7" s="104"/>
      <c r="R7" s="104"/>
      <c r="S7" s="104"/>
      <c r="T7" s="104"/>
      <c r="U7" s="104"/>
      <c r="W7" s="21">
        <v>6</v>
      </c>
      <c r="X7" s="21">
        <v>3326</v>
      </c>
      <c r="Y7" s="24">
        <v>44602</v>
      </c>
      <c r="Z7" s="21" t="s">
        <v>513</v>
      </c>
      <c r="AA7" s="21" t="s">
        <v>495</v>
      </c>
      <c r="AB7" s="21">
        <v>10.9</v>
      </c>
      <c r="AC7" s="21" t="s">
        <v>499</v>
      </c>
      <c r="AD7" s="21">
        <v>53</v>
      </c>
    </row>
    <row r="8" spans="1:30" ht="15.75" customHeight="1" thickBot="1" x14ac:dyDescent="0.25">
      <c r="A8" s="21">
        <v>3</v>
      </c>
      <c r="B8" s="22">
        <v>2.7859477124183006E-3</v>
      </c>
      <c r="C8" s="22">
        <v>1.431045751633987E-3</v>
      </c>
      <c r="D8" s="22">
        <v>4.1999999999999997E-3</v>
      </c>
      <c r="E8" s="101"/>
      <c r="F8" s="21" t="s">
        <v>477</v>
      </c>
      <c r="G8" s="23">
        <v>31837</v>
      </c>
      <c r="H8" s="21">
        <v>1.04</v>
      </c>
      <c r="I8" s="101"/>
      <c r="J8" s="101"/>
      <c r="K8" s="52">
        <f>LARGE(B11:C11,1)/(B11+C11)</f>
        <v>0.57124645071565172</v>
      </c>
      <c r="L8" s="101"/>
      <c r="M8" s="101"/>
      <c r="N8" s="101"/>
      <c r="O8" s="104"/>
      <c r="P8" s="104"/>
      <c r="Q8" s="104"/>
      <c r="R8" s="104"/>
      <c r="S8" s="104"/>
      <c r="T8" s="104"/>
      <c r="U8" s="104"/>
      <c r="W8" s="21">
        <v>7</v>
      </c>
      <c r="X8" s="21">
        <v>3318</v>
      </c>
      <c r="Y8" s="24">
        <v>44593</v>
      </c>
      <c r="Z8" s="21" t="s">
        <v>513</v>
      </c>
      <c r="AA8" s="21" t="s">
        <v>493</v>
      </c>
      <c r="AB8" s="21">
        <v>10.8</v>
      </c>
      <c r="AC8" s="21" t="s">
        <v>499</v>
      </c>
      <c r="AD8" s="21">
        <v>53</v>
      </c>
    </row>
    <row r="9" spans="1:30" ht="15.75" customHeight="1" thickBot="1" x14ac:dyDescent="0.25">
      <c r="A9" s="21">
        <v>4</v>
      </c>
      <c r="B9" s="22">
        <v>5.26797385620915E-3</v>
      </c>
      <c r="C9" s="22">
        <v>2.5660130718954247E-3</v>
      </c>
      <c r="D9" s="22">
        <v>7.7999999999999996E-3</v>
      </c>
      <c r="E9" s="101"/>
      <c r="F9" s="21" t="s">
        <v>478</v>
      </c>
      <c r="G9" s="23">
        <v>29952</v>
      </c>
      <c r="H9" s="21">
        <v>0.98</v>
      </c>
      <c r="I9" s="101"/>
      <c r="J9" s="101"/>
      <c r="K9" s="52">
        <f>LARGE(B12:C12,1)/(B12+C12)</f>
        <v>0.53029334112896598</v>
      </c>
      <c r="L9" s="101"/>
      <c r="M9" s="101"/>
      <c r="N9" s="101"/>
      <c r="O9" s="104"/>
      <c r="P9" s="104"/>
      <c r="Q9" s="104"/>
      <c r="R9" s="104"/>
      <c r="S9" s="104"/>
      <c r="T9" s="104"/>
      <c r="U9" s="104"/>
      <c r="W9" s="21">
        <v>8</v>
      </c>
      <c r="X9" s="21">
        <v>3316</v>
      </c>
      <c r="Y9" s="24">
        <v>44621</v>
      </c>
      <c r="Z9" s="21" t="s">
        <v>513</v>
      </c>
      <c r="AA9" s="21" t="s">
        <v>493</v>
      </c>
      <c r="AB9" s="21">
        <v>10.8</v>
      </c>
      <c r="AC9" s="21" t="s">
        <v>499</v>
      </c>
      <c r="AD9" s="21">
        <v>52</v>
      </c>
    </row>
    <row r="10" spans="1:30" ht="15.75" customHeight="1" thickBot="1" x14ac:dyDescent="0.25">
      <c r="A10" s="21">
        <v>5</v>
      </c>
      <c r="B10" s="22">
        <v>1.4183006535947713E-2</v>
      </c>
      <c r="C10" s="22">
        <v>8.1421568627450987E-3</v>
      </c>
      <c r="D10" s="22">
        <v>2.23E-2</v>
      </c>
      <c r="E10" s="101"/>
      <c r="F10" s="21" t="s">
        <v>479</v>
      </c>
      <c r="G10" s="23">
        <v>28402</v>
      </c>
      <c r="H10" s="21">
        <v>0.93</v>
      </c>
      <c r="I10" s="101"/>
      <c r="J10" s="101"/>
      <c r="K10" s="52">
        <f>LARGE(B20:C20,1)/(B20+C20)</f>
        <v>0.51541752957436748</v>
      </c>
      <c r="L10" s="101"/>
      <c r="M10" s="101"/>
      <c r="N10" s="101"/>
      <c r="O10" s="104"/>
      <c r="P10" s="104"/>
      <c r="Q10" s="104"/>
      <c r="R10" s="104"/>
      <c r="S10" s="104"/>
      <c r="T10" s="104"/>
      <c r="U10" s="104"/>
      <c r="W10" s="21">
        <v>9</v>
      </c>
      <c r="X10" s="21">
        <v>3313</v>
      </c>
      <c r="Y10" s="24">
        <v>44601</v>
      </c>
      <c r="Z10" s="21" t="s">
        <v>513</v>
      </c>
      <c r="AA10" s="21" t="s">
        <v>494</v>
      </c>
      <c r="AB10" s="21">
        <v>10.8</v>
      </c>
      <c r="AC10" s="21" t="s">
        <v>499</v>
      </c>
      <c r="AD10" s="21">
        <v>53</v>
      </c>
    </row>
    <row r="11" spans="1:30" ht="15.75" customHeight="1" thickBot="1" x14ac:dyDescent="0.25">
      <c r="A11" s="21">
        <v>6</v>
      </c>
      <c r="B11" s="22">
        <v>3.2215686274509804E-2</v>
      </c>
      <c r="C11" s="22">
        <v>2.4179738562091501E-2</v>
      </c>
      <c r="D11" s="22">
        <v>5.6399999999999999E-2</v>
      </c>
      <c r="E11" s="101"/>
      <c r="F11" s="21" t="s">
        <v>480</v>
      </c>
      <c r="G11" s="23">
        <v>27384</v>
      </c>
      <c r="H11" s="21">
        <v>0.9</v>
      </c>
      <c r="I11" s="101"/>
      <c r="J11" s="101"/>
      <c r="K11" s="52">
        <f>LARGE(B21:C21,1)/(B21+C21)</f>
        <v>0.52008693681296447</v>
      </c>
      <c r="L11" s="101"/>
      <c r="M11" s="101"/>
      <c r="N11" s="101"/>
      <c r="O11" s="104"/>
      <c r="P11" s="104"/>
      <c r="Q11" s="104"/>
      <c r="R11" s="104"/>
      <c r="S11" s="104"/>
      <c r="T11" s="104"/>
      <c r="U11" s="104"/>
      <c r="W11" s="21">
        <v>10</v>
      </c>
      <c r="X11" s="21">
        <v>3311</v>
      </c>
      <c r="Y11" s="24">
        <v>44636</v>
      </c>
      <c r="Z11" s="21" t="s">
        <v>513</v>
      </c>
      <c r="AA11" s="21" t="s">
        <v>494</v>
      </c>
      <c r="AB11" s="21">
        <v>10.8</v>
      </c>
      <c r="AC11" s="21" t="s">
        <v>499</v>
      </c>
      <c r="AD11" s="21">
        <v>54</v>
      </c>
    </row>
    <row r="12" spans="1:30" ht="15.75" customHeight="1" thickBot="1" x14ac:dyDescent="0.25">
      <c r="A12" s="21">
        <v>7</v>
      </c>
      <c r="B12" s="22">
        <v>3.7939542483660126E-2</v>
      </c>
      <c r="C12" s="22">
        <v>3.3604901960784313E-2</v>
      </c>
      <c r="D12" s="22">
        <v>7.1499999999999994E-2</v>
      </c>
      <c r="E12" s="101"/>
      <c r="F12" s="21" t="s">
        <v>481</v>
      </c>
      <c r="G12" s="23">
        <v>29661</v>
      </c>
      <c r="H12" s="21">
        <v>0.97</v>
      </c>
      <c r="I12" s="101"/>
      <c r="J12" s="101"/>
      <c r="K12" s="101"/>
      <c r="L12" s="101"/>
      <c r="M12" s="101"/>
      <c r="N12" s="101"/>
      <c r="O12" s="104"/>
      <c r="P12" s="104"/>
      <c r="Q12" s="104"/>
      <c r="R12" s="104"/>
      <c r="S12" s="104"/>
      <c r="T12" s="104"/>
      <c r="U12" s="104"/>
      <c r="W12" s="21">
        <v>20</v>
      </c>
      <c r="X12" s="21">
        <v>3201</v>
      </c>
      <c r="Y12" s="24">
        <v>44594</v>
      </c>
      <c r="Z12" s="21" t="s">
        <v>513</v>
      </c>
      <c r="AA12" s="21" t="s">
        <v>494</v>
      </c>
      <c r="AB12" s="21">
        <v>10.5</v>
      </c>
      <c r="AC12" s="21" t="s">
        <v>499</v>
      </c>
      <c r="AD12" s="21">
        <v>54</v>
      </c>
    </row>
    <row r="13" spans="1:30" ht="15.75" customHeight="1" thickBot="1" x14ac:dyDescent="0.25">
      <c r="A13" s="21">
        <v>8</v>
      </c>
      <c r="B13" s="22">
        <v>3.3482026143790852E-2</v>
      </c>
      <c r="C13" s="22">
        <v>2.8176797385620914E-2</v>
      </c>
      <c r="D13" s="22">
        <v>6.1600000000000002E-2</v>
      </c>
      <c r="E13" s="101"/>
      <c r="F13" s="21" t="s">
        <v>482</v>
      </c>
      <c r="G13" s="23">
        <v>29270</v>
      </c>
      <c r="H13" s="21">
        <v>0.96</v>
      </c>
      <c r="I13" s="101"/>
      <c r="J13" s="101"/>
      <c r="K13" s="101"/>
      <c r="L13" s="101"/>
      <c r="M13" s="101"/>
      <c r="N13" s="101"/>
      <c r="O13" s="104"/>
      <c r="P13" s="104"/>
      <c r="Q13" s="104"/>
      <c r="R13" s="104"/>
      <c r="S13" s="104"/>
      <c r="T13" s="104"/>
      <c r="U13" s="104"/>
      <c r="W13" s="21">
        <v>25</v>
      </c>
      <c r="X13" s="21">
        <v>3194</v>
      </c>
      <c r="Y13" s="24">
        <v>44664</v>
      </c>
      <c r="Z13" s="21" t="s">
        <v>513</v>
      </c>
      <c r="AA13" s="21" t="s">
        <v>494</v>
      </c>
      <c r="AB13" s="21">
        <v>10.4</v>
      </c>
      <c r="AC13" s="21" t="s">
        <v>499</v>
      </c>
      <c r="AD13" s="21">
        <v>55</v>
      </c>
    </row>
    <row r="14" spans="1:30" ht="15.75" customHeight="1" thickBot="1" x14ac:dyDescent="0.25">
      <c r="A14" s="21">
        <v>9</v>
      </c>
      <c r="B14" s="22">
        <v>2.9632352941176471E-2</v>
      </c>
      <c r="C14" s="22">
        <v>2.5758823529411765E-2</v>
      </c>
      <c r="D14" s="22">
        <v>5.5399999999999998E-2</v>
      </c>
      <c r="E14" s="101"/>
      <c r="F14" s="21" t="s">
        <v>483</v>
      </c>
      <c r="G14" s="23">
        <v>29498</v>
      </c>
      <c r="H14" s="21"/>
      <c r="I14" s="101"/>
      <c r="J14" s="101"/>
      <c r="K14" s="101"/>
      <c r="L14" s="101"/>
      <c r="M14" s="101"/>
      <c r="N14" s="101"/>
      <c r="O14" s="104"/>
      <c r="P14" s="104"/>
      <c r="Q14" s="104"/>
      <c r="R14" s="104"/>
      <c r="S14" s="104"/>
      <c r="T14" s="104"/>
      <c r="U14" s="104"/>
      <c r="W14" s="21">
        <v>30</v>
      </c>
      <c r="X14" s="21">
        <v>3161</v>
      </c>
      <c r="Y14" s="24">
        <v>44635</v>
      </c>
      <c r="Z14" s="21" t="s">
        <v>513</v>
      </c>
      <c r="AA14" s="21" t="s">
        <v>493</v>
      </c>
      <c r="AB14" s="21">
        <v>10.3</v>
      </c>
      <c r="AC14" s="21" t="s">
        <v>499</v>
      </c>
      <c r="AD14" s="21">
        <v>54</v>
      </c>
    </row>
    <row r="15" spans="1:30" ht="15.75" customHeight="1" thickBot="1" x14ac:dyDescent="0.25">
      <c r="A15" s="21">
        <v>10</v>
      </c>
      <c r="B15" s="22">
        <v>2.958169934640523E-2</v>
      </c>
      <c r="C15" s="22">
        <v>2.6548366013071895E-2</v>
      </c>
      <c r="D15" s="22">
        <v>5.62E-2</v>
      </c>
      <c r="E15" s="101"/>
      <c r="F15" s="21" t="s">
        <v>484</v>
      </c>
      <c r="G15" s="23">
        <v>30005</v>
      </c>
      <c r="H15" s="21"/>
      <c r="I15" s="101"/>
      <c r="J15" s="101"/>
      <c r="K15" s="101"/>
      <c r="L15" s="101"/>
      <c r="M15" s="101"/>
      <c r="N15" s="101"/>
      <c r="O15" s="104"/>
      <c r="P15" s="104"/>
      <c r="Q15" s="104"/>
      <c r="R15" s="104"/>
      <c r="S15" s="104"/>
      <c r="T15" s="104"/>
      <c r="U15" s="104"/>
      <c r="W15" s="21">
        <v>35</v>
      </c>
      <c r="X15" s="21">
        <v>3148</v>
      </c>
      <c r="Y15" s="24">
        <v>44629</v>
      </c>
      <c r="Z15" s="21" t="s">
        <v>513</v>
      </c>
      <c r="AA15" s="21" t="s">
        <v>494</v>
      </c>
      <c r="AB15" s="21">
        <v>10.3</v>
      </c>
      <c r="AC15" s="21" t="s">
        <v>499</v>
      </c>
      <c r="AD15" s="21">
        <v>52</v>
      </c>
    </row>
    <row r="16" spans="1:30" ht="15.75" customHeight="1" thickBot="1" x14ac:dyDescent="0.25">
      <c r="A16" s="21">
        <v>11</v>
      </c>
      <c r="B16" s="22">
        <v>3.0442810457516338E-2</v>
      </c>
      <c r="C16" s="22">
        <v>2.7880718954248367E-2</v>
      </c>
      <c r="D16" s="22">
        <v>5.8299999999999998E-2</v>
      </c>
      <c r="E16" s="101"/>
      <c r="F16" s="21" t="s">
        <v>485</v>
      </c>
      <c r="G16" s="23">
        <v>30255</v>
      </c>
      <c r="H16" s="21"/>
      <c r="I16" s="101"/>
      <c r="J16" s="101"/>
      <c r="K16" s="101"/>
      <c r="L16" s="101"/>
      <c r="M16" s="101"/>
      <c r="N16" s="101"/>
      <c r="O16" s="104"/>
      <c r="P16" s="104"/>
      <c r="Q16" s="104"/>
      <c r="R16" s="104"/>
      <c r="S16" s="104"/>
      <c r="T16" s="104"/>
      <c r="U16" s="104"/>
      <c r="W16" s="21">
        <v>40</v>
      </c>
      <c r="X16" s="21">
        <v>3129</v>
      </c>
      <c r="Y16" s="24">
        <v>44665</v>
      </c>
      <c r="Z16" s="21" t="s">
        <v>513</v>
      </c>
      <c r="AA16" s="21" t="s">
        <v>495</v>
      </c>
      <c r="AB16" s="21">
        <v>10.199999999999999</v>
      </c>
      <c r="AC16" s="21" t="s">
        <v>499</v>
      </c>
      <c r="AD16" s="21">
        <v>53</v>
      </c>
    </row>
    <row r="17" spans="1:30" ht="15.75" customHeight="1" thickBot="1" x14ac:dyDescent="0.25">
      <c r="A17" s="21">
        <v>12</v>
      </c>
      <c r="B17" s="22">
        <v>3.1557189542483662E-2</v>
      </c>
      <c r="C17" s="22">
        <v>3.0496078431372552E-2</v>
      </c>
      <c r="D17" s="22">
        <v>6.2E-2</v>
      </c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4"/>
      <c r="P17" s="104"/>
      <c r="Q17" s="104"/>
      <c r="R17" s="104"/>
      <c r="S17" s="104"/>
      <c r="T17" s="104"/>
      <c r="U17" s="104"/>
      <c r="W17" s="21">
        <v>45</v>
      </c>
      <c r="X17" s="21">
        <v>3111</v>
      </c>
      <c r="Y17" s="24">
        <v>44621</v>
      </c>
      <c r="Z17" s="21" t="s">
        <v>524</v>
      </c>
      <c r="AA17" s="21" t="s">
        <v>493</v>
      </c>
      <c r="AB17" s="21">
        <v>10.199999999999999</v>
      </c>
      <c r="AC17" s="21" t="s">
        <v>498</v>
      </c>
      <c r="AD17" s="21">
        <v>53</v>
      </c>
    </row>
    <row r="18" spans="1:30" ht="15.75" customHeight="1" thickBot="1" x14ac:dyDescent="0.25">
      <c r="A18" s="21">
        <v>13</v>
      </c>
      <c r="B18" s="22">
        <v>3.0392156862745098E-2</v>
      </c>
      <c r="C18" s="22">
        <v>3.1483006535947711E-2</v>
      </c>
      <c r="D18" s="22">
        <v>6.1899999999999997E-2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4"/>
      <c r="P18" s="104"/>
      <c r="Q18" s="104"/>
      <c r="R18" s="104"/>
      <c r="S18" s="104"/>
      <c r="T18" s="104"/>
      <c r="U18" s="104"/>
      <c r="W18" s="21">
        <v>50</v>
      </c>
      <c r="X18" s="21">
        <v>3103</v>
      </c>
      <c r="Y18" s="24">
        <v>44657</v>
      </c>
      <c r="Z18" s="21" t="s">
        <v>524</v>
      </c>
      <c r="AA18" s="21" t="s">
        <v>494</v>
      </c>
      <c r="AB18" s="21">
        <v>10.1</v>
      </c>
      <c r="AC18" s="21" t="s">
        <v>498</v>
      </c>
      <c r="AD18" s="21">
        <v>53</v>
      </c>
    </row>
    <row r="19" spans="1:30" ht="15.75" customHeight="1" thickBot="1" x14ac:dyDescent="0.25">
      <c r="A19" s="21">
        <v>14</v>
      </c>
      <c r="B19" s="22">
        <v>3.3380718954248365E-2</v>
      </c>
      <c r="C19" s="22">
        <v>3.3654248366013072E-2</v>
      </c>
      <c r="D19" s="22">
        <v>6.7000000000000004E-2</v>
      </c>
      <c r="E19" s="101"/>
      <c r="F19" s="11" t="s">
        <v>486</v>
      </c>
      <c r="G19" s="11" t="s">
        <v>468</v>
      </c>
      <c r="H19" s="11" t="s">
        <v>469</v>
      </c>
      <c r="I19" s="101"/>
      <c r="J19" s="192" t="s">
        <v>487</v>
      </c>
      <c r="K19" s="193"/>
      <c r="L19" s="193"/>
      <c r="M19" s="193"/>
      <c r="N19" s="194"/>
      <c r="O19" s="104"/>
      <c r="P19" s="104"/>
      <c r="Q19" s="104"/>
      <c r="R19" s="104"/>
      <c r="S19" s="104"/>
      <c r="T19" s="104"/>
      <c r="U19" s="104"/>
      <c r="W19" s="21">
        <v>75</v>
      </c>
      <c r="X19" s="21">
        <v>3058</v>
      </c>
      <c r="Y19" s="24">
        <v>44657</v>
      </c>
      <c r="Z19" s="21" t="s">
        <v>514</v>
      </c>
      <c r="AA19" s="21" t="s">
        <v>494</v>
      </c>
      <c r="AB19" s="21">
        <v>10</v>
      </c>
      <c r="AC19" s="21" t="s">
        <v>499</v>
      </c>
      <c r="AD19" s="21">
        <v>54</v>
      </c>
    </row>
    <row r="20" spans="1:30" ht="15.75" customHeight="1" thickBot="1" x14ac:dyDescent="0.25">
      <c r="A20" s="21">
        <v>15</v>
      </c>
      <c r="B20" s="22">
        <v>3.5862745098039217E-2</v>
      </c>
      <c r="C20" s="22">
        <v>3.8144771241830064E-2</v>
      </c>
      <c r="D20" s="22">
        <v>7.3999999999999996E-2</v>
      </c>
      <c r="E20" s="101"/>
      <c r="F20" s="21" t="s">
        <v>488</v>
      </c>
      <c r="G20" s="23">
        <v>20805</v>
      </c>
      <c r="H20" s="21">
        <v>0.68</v>
      </c>
      <c r="I20" s="101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104"/>
      <c r="P20" s="104"/>
      <c r="Q20" s="104"/>
      <c r="R20" s="104"/>
      <c r="S20" s="104"/>
      <c r="T20" s="104"/>
      <c r="U20" s="104"/>
      <c r="W20" s="21">
        <v>100</v>
      </c>
      <c r="X20" s="21">
        <v>3020</v>
      </c>
      <c r="Y20" s="24">
        <v>44566</v>
      </c>
      <c r="Z20" s="21" t="s">
        <v>513</v>
      </c>
      <c r="AA20" s="21" t="s">
        <v>494</v>
      </c>
      <c r="AB20" s="21">
        <v>9.9</v>
      </c>
      <c r="AC20" s="21" t="s">
        <v>499</v>
      </c>
      <c r="AD20" s="21">
        <v>51</v>
      </c>
    </row>
    <row r="21" spans="1:30" ht="15.75" customHeight="1" thickBot="1" x14ac:dyDescent="0.25">
      <c r="A21" s="21">
        <v>16</v>
      </c>
      <c r="B21" s="22">
        <v>3.875E-2</v>
      </c>
      <c r="C21" s="22">
        <v>4.1993790849673203E-2</v>
      </c>
      <c r="D21" s="22">
        <v>8.0799999999999997E-2</v>
      </c>
      <c r="E21" s="101"/>
      <c r="F21" s="21" t="s">
        <v>492</v>
      </c>
      <c r="G21" s="23">
        <v>31703</v>
      </c>
      <c r="H21" s="21">
        <v>1.04</v>
      </c>
      <c r="I21" s="101"/>
      <c r="J21" s="21">
        <v>5</v>
      </c>
      <c r="K21" s="21">
        <f>X6</f>
        <v>3331</v>
      </c>
      <c r="L21" s="24"/>
      <c r="M21" s="21"/>
      <c r="N21" s="49">
        <f>K21/$F$2</f>
        <v>0.1088562091503268</v>
      </c>
      <c r="O21" s="104"/>
      <c r="P21" s="104"/>
      <c r="Q21" s="104"/>
      <c r="R21" s="104"/>
      <c r="S21" s="104"/>
      <c r="T21" s="104"/>
      <c r="U21" s="104"/>
      <c r="W21" s="21">
        <v>125</v>
      </c>
      <c r="X21" s="21">
        <v>3001</v>
      </c>
      <c r="Y21" s="24">
        <v>44694</v>
      </c>
      <c r="Z21" s="21" t="s">
        <v>524</v>
      </c>
      <c r="AA21" s="21" t="s">
        <v>496</v>
      </c>
      <c r="AB21" s="21">
        <v>9.8000000000000007</v>
      </c>
      <c r="AC21" s="21" t="s">
        <v>498</v>
      </c>
      <c r="AD21" s="21">
        <v>54</v>
      </c>
    </row>
    <row r="22" spans="1:30" ht="15.75" customHeight="1" thickBot="1" x14ac:dyDescent="0.25">
      <c r="A22" s="21">
        <v>17</v>
      </c>
      <c r="B22" s="22">
        <v>3.8496732026143794E-2</v>
      </c>
      <c r="C22" s="22">
        <v>4.2635294117647063E-2</v>
      </c>
      <c r="D22" s="22">
        <v>8.1199999999999994E-2</v>
      </c>
      <c r="E22" s="101"/>
      <c r="F22" s="21" t="s">
        <v>493</v>
      </c>
      <c r="G22" s="23">
        <v>33566</v>
      </c>
      <c r="H22" s="21">
        <v>1.1000000000000001</v>
      </c>
      <c r="I22" s="101"/>
      <c r="J22" s="21">
        <v>10</v>
      </c>
      <c r="K22" s="21">
        <f>X11</f>
        <v>3311</v>
      </c>
      <c r="L22" s="24"/>
      <c r="M22" s="21"/>
      <c r="N22" s="49">
        <f t="shared" ref="N22:N28" si="0">K22/$F$2</f>
        <v>0.10820261437908496</v>
      </c>
      <c r="O22" s="104"/>
      <c r="P22" s="104"/>
      <c r="Q22" s="104"/>
      <c r="R22" s="104"/>
      <c r="S22" s="104"/>
      <c r="T22" s="104"/>
      <c r="U22" s="104"/>
      <c r="W22" s="21">
        <v>150</v>
      </c>
      <c r="X22" s="21">
        <v>2980</v>
      </c>
      <c r="Y22" s="24">
        <v>44593</v>
      </c>
      <c r="Z22" s="21" t="s">
        <v>524</v>
      </c>
      <c r="AA22" s="21" t="s">
        <v>493</v>
      </c>
      <c r="AB22" s="21">
        <v>9.6999999999999993</v>
      </c>
      <c r="AC22" s="21" t="s">
        <v>498</v>
      </c>
      <c r="AD22" s="21">
        <v>53</v>
      </c>
    </row>
    <row r="23" spans="1:30" ht="15.75" customHeight="1" thickBot="1" x14ac:dyDescent="0.25">
      <c r="A23" s="21">
        <v>18</v>
      </c>
      <c r="B23" s="22">
        <v>2.5225490196078431E-2</v>
      </c>
      <c r="C23" s="22">
        <v>2.9163725490196076E-2</v>
      </c>
      <c r="D23" s="22">
        <v>5.4399999999999997E-2</v>
      </c>
      <c r="E23" s="101"/>
      <c r="F23" s="21" t="s">
        <v>494</v>
      </c>
      <c r="G23" s="23">
        <v>33939</v>
      </c>
      <c r="H23" s="21">
        <v>1.1100000000000001</v>
      </c>
      <c r="I23" s="101"/>
      <c r="J23" s="21">
        <v>20</v>
      </c>
      <c r="K23" s="21">
        <f>X12</f>
        <v>3201</v>
      </c>
      <c r="L23" s="24"/>
      <c r="M23" s="21"/>
      <c r="N23" s="49">
        <f t="shared" si="0"/>
        <v>0.10460784313725491</v>
      </c>
      <c r="O23" s="104"/>
      <c r="P23" s="104"/>
      <c r="Q23" s="104"/>
      <c r="R23" s="104"/>
      <c r="S23" s="104"/>
      <c r="T23" s="104"/>
      <c r="U23" s="104"/>
      <c r="W23" s="21">
        <v>175</v>
      </c>
      <c r="X23" s="21">
        <v>2962</v>
      </c>
      <c r="Y23" s="24">
        <v>44804</v>
      </c>
      <c r="Z23" s="21" t="s">
        <v>513</v>
      </c>
      <c r="AA23" s="21" t="s">
        <v>494</v>
      </c>
      <c r="AB23" s="21">
        <v>9.6999999999999993</v>
      </c>
      <c r="AC23" s="21" t="s">
        <v>499</v>
      </c>
      <c r="AD23" s="21">
        <v>53</v>
      </c>
    </row>
    <row r="24" spans="1:30" ht="15.75" customHeight="1" thickBot="1" x14ac:dyDescent="0.25">
      <c r="A24" s="21">
        <v>19</v>
      </c>
      <c r="B24" s="22">
        <v>1.7931372549019609E-2</v>
      </c>
      <c r="C24" s="22">
        <v>1.9985294117647059E-2</v>
      </c>
      <c r="D24" s="22">
        <v>3.7999999999999999E-2</v>
      </c>
      <c r="E24" s="101"/>
      <c r="F24" s="21" t="s">
        <v>495</v>
      </c>
      <c r="G24" s="23">
        <v>34339</v>
      </c>
      <c r="H24" s="21">
        <v>1.1200000000000001</v>
      </c>
      <c r="I24" s="101"/>
      <c r="J24" s="21">
        <v>30</v>
      </c>
      <c r="K24" s="21">
        <f>X14</f>
        <v>3161</v>
      </c>
      <c r="L24" s="24"/>
      <c r="M24" s="21"/>
      <c r="N24" s="49">
        <f t="shared" si="0"/>
        <v>0.10330065359477124</v>
      </c>
      <c r="O24" s="104"/>
      <c r="P24" s="104"/>
      <c r="Q24" s="104"/>
      <c r="R24" s="104"/>
      <c r="S24" s="104"/>
      <c r="T24" s="104"/>
      <c r="U24" s="104"/>
      <c r="W24" s="21">
        <v>200</v>
      </c>
      <c r="X24" s="21">
        <v>2935</v>
      </c>
      <c r="Y24" s="24">
        <v>44603</v>
      </c>
      <c r="Z24" s="21" t="s">
        <v>524</v>
      </c>
      <c r="AA24" s="21" t="s">
        <v>496</v>
      </c>
      <c r="AB24" s="21">
        <v>9.6</v>
      </c>
      <c r="AC24" s="21" t="s">
        <v>498</v>
      </c>
      <c r="AD24" s="21">
        <v>52</v>
      </c>
    </row>
    <row r="25" spans="1:30" ht="15.75" customHeight="1" thickBot="1" x14ac:dyDescent="0.25">
      <c r="A25" s="21">
        <v>20</v>
      </c>
      <c r="B25" s="22">
        <v>1.3727124183006536E-2</v>
      </c>
      <c r="C25" s="22">
        <v>1.514934640522876E-2</v>
      </c>
      <c r="D25" s="22">
        <v>2.8899999999999999E-2</v>
      </c>
      <c r="E25" s="101"/>
      <c r="F25" s="21" t="s">
        <v>496</v>
      </c>
      <c r="G25" s="23">
        <v>35025</v>
      </c>
      <c r="H25" s="21">
        <v>1.1499999999999999</v>
      </c>
      <c r="I25" s="101"/>
      <c r="J25" s="21">
        <v>50</v>
      </c>
      <c r="K25" s="21">
        <f>X18</f>
        <v>3103</v>
      </c>
      <c r="L25" s="24"/>
      <c r="M25" s="21"/>
      <c r="N25" s="49">
        <f t="shared" si="0"/>
        <v>0.10140522875816993</v>
      </c>
      <c r="O25" s="104"/>
      <c r="P25" s="104"/>
      <c r="Q25" s="104"/>
      <c r="R25" s="104"/>
      <c r="S25" s="104"/>
      <c r="T25" s="104"/>
      <c r="U25" s="104"/>
    </row>
    <row r="26" spans="1:30" ht="15.75" customHeight="1" thickBot="1" x14ac:dyDescent="0.25">
      <c r="A26" s="21">
        <v>21</v>
      </c>
      <c r="B26" s="22">
        <v>9.9281045751633996E-3</v>
      </c>
      <c r="C26" s="22">
        <v>1.1497712418300655E-2</v>
      </c>
      <c r="D26" s="22">
        <v>2.1399999999999999E-2</v>
      </c>
      <c r="E26" s="101"/>
      <c r="F26" s="21" t="s">
        <v>497</v>
      </c>
      <c r="G26" s="23">
        <v>25652</v>
      </c>
      <c r="H26" s="21">
        <v>0.84</v>
      </c>
      <c r="I26" s="101"/>
      <c r="J26" s="21">
        <v>100</v>
      </c>
      <c r="K26" s="21">
        <f>X20</f>
        <v>3020</v>
      </c>
      <c r="L26" s="24"/>
      <c r="M26" s="21"/>
      <c r="N26" s="49">
        <f t="shared" si="0"/>
        <v>9.8692810457516336E-2</v>
      </c>
      <c r="O26" s="104"/>
      <c r="P26" s="104"/>
      <c r="Q26" s="104"/>
      <c r="R26" s="104"/>
      <c r="S26" s="104"/>
      <c r="T26" s="104"/>
      <c r="U26" s="104"/>
    </row>
    <row r="27" spans="1:30" ht="15.75" customHeight="1" thickBot="1" x14ac:dyDescent="0.25">
      <c r="A27" s="21">
        <v>22</v>
      </c>
      <c r="B27" s="22">
        <v>6.3316993464052288E-3</v>
      </c>
      <c r="C27" s="22">
        <v>8.3888888888888902E-3</v>
      </c>
      <c r="D27" s="22">
        <v>1.47E-2</v>
      </c>
      <c r="E27" s="101"/>
      <c r="F27" s="101"/>
      <c r="G27" s="101"/>
      <c r="H27" s="101"/>
      <c r="I27" s="101"/>
      <c r="J27" s="21">
        <v>150</v>
      </c>
      <c r="K27" s="21">
        <f>X22</f>
        <v>2980</v>
      </c>
      <c r="L27" s="24"/>
      <c r="M27" s="21"/>
      <c r="N27" s="49">
        <f t="shared" si="0"/>
        <v>9.7385620915032681E-2</v>
      </c>
      <c r="O27" s="104"/>
      <c r="P27" s="104"/>
      <c r="Q27" s="104"/>
      <c r="R27" s="104"/>
      <c r="S27" s="104"/>
      <c r="T27" s="104"/>
      <c r="U27" s="104"/>
    </row>
    <row r="28" spans="1:30" ht="15.75" customHeight="1" thickBot="1" x14ac:dyDescent="0.25">
      <c r="A28" s="21">
        <v>23</v>
      </c>
      <c r="B28" s="22">
        <v>3.900326797385621E-3</v>
      </c>
      <c r="C28" s="22">
        <v>5.2307189542483657E-3</v>
      </c>
      <c r="D28" s="22">
        <v>9.1000000000000004E-3</v>
      </c>
      <c r="E28" s="101"/>
      <c r="F28" s="101"/>
      <c r="G28" s="101"/>
      <c r="H28" s="101"/>
      <c r="I28" s="101"/>
      <c r="J28" s="21">
        <v>200</v>
      </c>
      <c r="K28" s="21">
        <f>X24</f>
        <v>2935</v>
      </c>
      <c r="L28" s="24"/>
      <c r="M28" s="21"/>
      <c r="N28" s="49">
        <f t="shared" si="0"/>
        <v>9.5915032679738568E-2</v>
      </c>
      <c r="O28" s="104"/>
      <c r="P28" s="104"/>
      <c r="Q28" s="104"/>
      <c r="R28" s="104"/>
      <c r="S28" s="104"/>
      <c r="T28" s="104"/>
      <c r="U28" s="104"/>
    </row>
    <row r="29" spans="1:30" ht="15.75" customHeight="1" x14ac:dyDescent="0.2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0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0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670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104"/>
      <c r="B2" s="104"/>
      <c r="C2" s="104"/>
      <c r="D2" s="54" t="s">
        <v>673</v>
      </c>
      <c r="E2" s="104"/>
      <c r="F2" s="6">
        <v>31700</v>
      </c>
      <c r="G2" s="104"/>
      <c r="H2" s="55" t="s">
        <v>462</v>
      </c>
      <c r="I2" s="104"/>
      <c r="J2" s="104"/>
      <c r="K2" s="104"/>
      <c r="L2" s="104"/>
      <c r="M2" s="104"/>
      <c r="N2" s="104"/>
      <c r="O2" s="104"/>
      <c r="P2" s="104"/>
      <c r="Q2" s="104"/>
      <c r="R2" s="104"/>
      <c r="S2" s="104"/>
      <c r="T2" s="104"/>
      <c r="U2" s="104"/>
      <c r="W2" s="21">
        <v>1</v>
      </c>
      <c r="X2" s="21">
        <v>5510</v>
      </c>
      <c r="Y2" s="24">
        <v>44770</v>
      </c>
      <c r="Z2" s="21" t="s">
        <v>514</v>
      </c>
      <c r="AA2" s="21" t="s">
        <v>495</v>
      </c>
      <c r="AB2" s="21">
        <v>17.399999999999999</v>
      </c>
      <c r="AC2" s="21" t="s">
        <v>464</v>
      </c>
      <c r="AD2" s="21">
        <v>58</v>
      </c>
    </row>
    <row r="3" spans="1:30" ht="15.75" customHeight="1" thickBot="1" x14ac:dyDescent="0.25">
      <c r="A3" s="104"/>
      <c r="B3" s="104"/>
      <c r="C3" s="104"/>
      <c r="D3" s="104"/>
      <c r="E3" s="104"/>
      <c r="F3" s="104"/>
      <c r="G3" s="104"/>
      <c r="H3" s="104"/>
      <c r="I3" s="104"/>
      <c r="J3" s="104"/>
      <c r="K3" s="104"/>
      <c r="L3" s="104"/>
      <c r="M3" s="104"/>
      <c r="N3" s="104"/>
      <c r="O3" s="104"/>
      <c r="P3" s="104"/>
      <c r="Q3" s="104"/>
      <c r="R3" s="104"/>
      <c r="S3" s="104"/>
      <c r="T3" s="104"/>
      <c r="U3" s="104"/>
      <c r="W3" s="21">
        <v>2</v>
      </c>
      <c r="X3" s="21">
        <v>5298</v>
      </c>
      <c r="Y3" s="24">
        <v>44770</v>
      </c>
      <c r="Z3" s="21" t="s">
        <v>513</v>
      </c>
      <c r="AA3" s="21" t="s">
        <v>495</v>
      </c>
      <c r="AB3" s="21">
        <v>16.7</v>
      </c>
      <c r="AC3" s="21" t="s">
        <v>464</v>
      </c>
      <c r="AD3" s="21">
        <v>56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101"/>
      <c r="F4" s="11" t="s">
        <v>467</v>
      </c>
      <c r="G4" s="11" t="s">
        <v>468</v>
      </c>
      <c r="H4" s="11" t="s">
        <v>469</v>
      </c>
      <c r="I4" s="101"/>
      <c r="J4" s="189" t="s">
        <v>470</v>
      </c>
      <c r="K4" s="190"/>
      <c r="L4" s="190"/>
      <c r="M4" s="190"/>
      <c r="N4" s="191"/>
      <c r="O4" s="104"/>
      <c r="P4" s="104"/>
      <c r="Q4" s="104"/>
      <c r="R4" s="104"/>
      <c r="S4" s="104"/>
      <c r="T4" s="104"/>
      <c r="U4" s="104"/>
      <c r="W4" s="21">
        <v>3</v>
      </c>
      <c r="X4" s="21">
        <v>4732</v>
      </c>
      <c r="Y4" s="24">
        <v>44770</v>
      </c>
      <c r="Z4" s="21" t="s">
        <v>515</v>
      </c>
      <c r="AA4" s="21" t="s">
        <v>495</v>
      </c>
      <c r="AB4" s="21">
        <v>14.9</v>
      </c>
      <c r="AC4" s="21" t="s">
        <v>464</v>
      </c>
      <c r="AD4" s="21">
        <v>56</v>
      </c>
    </row>
    <row r="5" spans="1:30" ht="15.75" customHeight="1" thickBot="1" x14ac:dyDescent="0.25">
      <c r="A5" s="21">
        <v>0</v>
      </c>
      <c r="B5" s="22">
        <v>2.4731861198738166E-3</v>
      </c>
      <c r="C5" s="22">
        <v>1.8820189274447948E-3</v>
      </c>
      <c r="D5" s="41">
        <v>4.3E-3</v>
      </c>
      <c r="E5" s="101"/>
      <c r="F5" s="21" t="s">
        <v>471</v>
      </c>
      <c r="G5" s="23">
        <v>33269</v>
      </c>
      <c r="H5" s="21">
        <v>1.05</v>
      </c>
      <c r="I5" s="101"/>
      <c r="J5" s="164" t="s">
        <v>472</v>
      </c>
      <c r="K5" s="165"/>
      <c r="L5" s="165"/>
      <c r="M5" s="165"/>
      <c r="N5" s="166"/>
      <c r="O5" s="104"/>
      <c r="P5" s="104"/>
      <c r="Q5" s="104"/>
      <c r="R5" s="104"/>
      <c r="S5" s="104"/>
      <c r="T5" s="104"/>
      <c r="U5" s="104"/>
      <c r="W5" s="21">
        <v>4</v>
      </c>
      <c r="X5" s="21">
        <v>4506</v>
      </c>
      <c r="Y5" s="24">
        <v>44770</v>
      </c>
      <c r="Z5" s="21" t="s">
        <v>517</v>
      </c>
      <c r="AA5" s="21" t="s">
        <v>495</v>
      </c>
      <c r="AB5" s="21">
        <v>14.2</v>
      </c>
      <c r="AC5" s="21" t="s">
        <v>464</v>
      </c>
      <c r="AD5" s="21">
        <v>53</v>
      </c>
    </row>
    <row r="6" spans="1:30" ht="15.75" customHeight="1" thickBot="1" x14ac:dyDescent="0.25">
      <c r="A6" s="21">
        <v>1</v>
      </c>
      <c r="B6" s="22">
        <v>1.6151419558359623E-3</v>
      </c>
      <c r="C6" s="22">
        <v>1.1886435331230284E-3</v>
      </c>
      <c r="D6" s="22">
        <v>2.8E-3</v>
      </c>
      <c r="E6" s="101"/>
      <c r="F6" s="21" t="s">
        <v>473</v>
      </c>
      <c r="G6" s="23">
        <v>36860</v>
      </c>
      <c r="H6" s="21">
        <v>1.1599999999999999</v>
      </c>
      <c r="I6" s="101"/>
      <c r="J6" s="47" t="s">
        <v>474</v>
      </c>
      <c r="K6" s="48">
        <f>LARGE((K8,K9),1)</f>
        <v>0.70052181804431679</v>
      </c>
      <c r="L6" s="101"/>
      <c r="M6" s="101"/>
      <c r="N6" s="48" t="s">
        <v>465</v>
      </c>
      <c r="O6" s="104"/>
      <c r="P6" s="104"/>
      <c r="Q6" s="104"/>
      <c r="R6" s="104"/>
      <c r="S6" s="104"/>
      <c r="T6" s="104"/>
      <c r="U6" s="104"/>
      <c r="W6" s="21">
        <v>5</v>
      </c>
      <c r="X6" s="21">
        <v>4498</v>
      </c>
      <c r="Y6" s="24">
        <v>44770</v>
      </c>
      <c r="Z6" s="21" t="s">
        <v>516</v>
      </c>
      <c r="AA6" s="21" t="s">
        <v>495</v>
      </c>
      <c r="AB6" s="21">
        <v>14.2</v>
      </c>
      <c r="AC6" s="21" t="s">
        <v>464</v>
      </c>
      <c r="AD6" s="21">
        <v>50</v>
      </c>
    </row>
    <row r="7" spans="1:30" ht="15.75" customHeight="1" thickBot="1" x14ac:dyDescent="0.25">
      <c r="A7" s="21">
        <v>2</v>
      </c>
      <c r="B7" s="22">
        <v>1.2113564668769716E-3</v>
      </c>
      <c r="C7" s="22">
        <v>1.089589905362776E-3</v>
      </c>
      <c r="D7" s="22">
        <v>2.3E-3</v>
      </c>
      <c r="E7" s="101"/>
      <c r="F7" s="21" t="s">
        <v>475</v>
      </c>
      <c r="G7" s="23">
        <v>36600</v>
      </c>
      <c r="H7" s="21">
        <v>1.1499999999999999</v>
      </c>
      <c r="I7" s="101"/>
      <c r="J7" s="21" t="s">
        <v>476</v>
      </c>
      <c r="K7" s="48">
        <f>LARGE((K10,K11),1)</f>
        <v>0.56772792492341095</v>
      </c>
      <c r="L7" s="101"/>
      <c r="M7" s="101"/>
      <c r="N7" s="48" t="s">
        <v>464</v>
      </c>
      <c r="O7" s="104"/>
      <c r="P7" s="104"/>
      <c r="Q7" s="104"/>
      <c r="R7" s="104"/>
      <c r="S7" s="104"/>
      <c r="T7" s="104"/>
      <c r="U7" s="104"/>
      <c r="W7" s="21">
        <v>6</v>
      </c>
      <c r="X7" s="21">
        <v>4388</v>
      </c>
      <c r="Y7" s="24">
        <v>44770</v>
      </c>
      <c r="Z7" s="21" t="s">
        <v>518</v>
      </c>
      <c r="AA7" s="21" t="s">
        <v>495</v>
      </c>
      <c r="AB7" s="21">
        <v>13.8</v>
      </c>
      <c r="AC7" s="21" t="s">
        <v>464</v>
      </c>
      <c r="AD7" s="21">
        <v>53</v>
      </c>
    </row>
    <row r="8" spans="1:30" ht="15.75" customHeight="1" thickBot="1" x14ac:dyDescent="0.25">
      <c r="A8" s="21">
        <v>3</v>
      </c>
      <c r="B8" s="22">
        <v>8.0757097791798115E-4</v>
      </c>
      <c r="C8" s="22">
        <v>1.3372239747634069E-3</v>
      </c>
      <c r="D8" s="22">
        <v>2.2000000000000001E-3</v>
      </c>
      <c r="E8" s="101"/>
      <c r="F8" s="21" t="s">
        <v>477</v>
      </c>
      <c r="G8" s="23">
        <v>33941</v>
      </c>
      <c r="H8" s="21">
        <v>1.07</v>
      </c>
      <c r="I8" s="101"/>
      <c r="J8" s="101"/>
      <c r="K8" s="52">
        <f>LARGE(B11:C11,1)/(B11+C11)</f>
        <v>0.70052181804431679</v>
      </c>
      <c r="L8" s="101"/>
      <c r="M8" s="101"/>
      <c r="N8" s="101"/>
      <c r="O8" s="104"/>
      <c r="P8" s="104"/>
      <c r="Q8" s="104"/>
      <c r="R8" s="104"/>
      <c r="S8" s="104"/>
      <c r="T8" s="104"/>
      <c r="U8" s="104"/>
      <c r="W8" s="21">
        <v>7</v>
      </c>
      <c r="X8" s="21">
        <v>4022</v>
      </c>
      <c r="Y8" s="24">
        <v>44770</v>
      </c>
      <c r="Z8" s="21" t="s">
        <v>519</v>
      </c>
      <c r="AA8" s="21" t="s">
        <v>495</v>
      </c>
      <c r="AB8" s="21">
        <v>12.7</v>
      </c>
      <c r="AC8" s="21" t="s">
        <v>465</v>
      </c>
      <c r="AD8" s="21">
        <v>54</v>
      </c>
    </row>
    <row r="9" spans="1:30" ht="15.75" customHeight="1" thickBot="1" x14ac:dyDescent="0.25">
      <c r="A9" s="21">
        <v>4</v>
      </c>
      <c r="B9" s="22">
        <v>1.1608832807570976E-3</v>
      </c>
      <c r="C9" s="22">
        <v>2.1791798107255521E-3</v>
      </c>
      <c r="D9" s="22">
        <v>3.3E-3</v>
      </c>
      <c r="E9" s="101"/>
      <c r="F9" s="21" t="s">
        <v>478</v>
      </c>
      <c r="G9" s="23">
        <v>31102</v>
      </c>
      <c r="H9" s="21">
        <v>0.98</v>
      </c>
      <c r="I9" s="101"/>
      <c r="J9" s="101"/>
      <c r="K9" s="52">
        <f>LARGE(B12:C12,1)/(B12+C12)</f>
        <v>0.57505612320906596</v>
      </c>
      <c r="L9" s="101"/>
      <c r="M9" s="101"/>
      <c r="N9" s="101"/>
      <c r="O9" s="104"/>
      <c r="P9" s="104"/>
      <c r="Q9" s="104"/>
      <c r="R9" s="104"/>
      <c r="S9" s="104"/>
      <c r="T9" s="104"/>
      <c r="U9" s="104"/>
      <c r="W9" s="21">
        <v>8</v>
      </c>
      <c r="X9" s="21">
        <v>3994</v>
      </c>
      <c r="Y9" s="24">
        <v>44770</v>
      </c>
      <c r="Z9" s="21" t="s">
        <v>520</v>
      </c>
      <c r="AA9" s="21" t="s">
        <v>495</v>
      </c>
      <c r="AB9" s="21">
        <v>12.6</v>
      </c>
      <c r="AC9" s="21" t="s">
        <v>465</v>
      </c>
      <c r="AD9" s="21">
        <v>51</v>
      </c>
    </row>
    <row r="10" spans="1:30" ht="15.75" customHeight="1" thickBot="1" x14ac:dyDescent="0.25">
      <c r="A10" s="21">
        <v>5</v>
      </c>
      <c r="B10" s="22">
        <v>2.8769716088328078E-3</v>
      </c>
      <c r="C10" s="22">
        <v>6.9337539432176663E-3</v>
      </c>
      <c r="D10" s="22">
        <v>9.7999999999999997E-3</v>
      </c>
      <c r="E10" s="101"/>
      <c r="F10" s="21" t="s">
        <v>479</v>
      </c>
      <c r="G10" s="23">
        <v>28895</v>
      </c>
      <c r="H10" s="21">
        <v>0.91</v>
      </c>
      <c r="I10" s="101"/>
      <c r="J10" s="101"/>
      <c r="K10" s="52">
        <f>LARGE(B20:C20,1)/(B20+C20)</f>
        <v>0.53247484909456744</v>
      </c>
      <c r="L10" s="101"/>
      <c r="M10" s="101"/>
      <c r="N10" s="101"/>
      <c r="O10" s="104"/>
      <c r="P10" s="104"/>
      <c r="Q10" s="104"/>
      <c r="R10" s="104"/>
      <c r="S10" s="104"/>
      <c r="T10" s="104"/>
      <c r="U10" s="104"/>
      <c r="W10" s="21">
        <v>9</v>
      </c>
      <c r="X10" s="21">
        <v>3968</v>
      </c>
      <c r="Y10" s="24">
        <v>44770</v>
      </c>
      <c r="Z10" s="21" t="s">
        <v>523</v>
      </c>
      <c r="AA10" s="21" t="s">
        <v>495</v>
      </c>
      <c r="AB10" s="21">
        <v>12.5</v>
      </c>
      <c r="AC10" s="21" t="s">
        <v>465</v>
      </c>
      <c r="AD10" s="21">
        <v>53</v>
      </c>
    </row>
    <row r="11" spans="1:30" ht="15.75" customHeight="1" thickBot="1" x14ac:dyDescent="0.25">
      <c r="A11" s="21">
        <v>6</v>
      </c>
      <c r="B11" s="22">
        <v>9.9936908517350154E-3</v>
      </c>
      <c r="C11" s="22">
        <v>2.3376656151419557E-2</v>
      </c>
      <c r="D11" s="22">
        <v>3.3300000000000003E-2</v>
      </c>
      <c r="E11" s="101"/>
      <c r="F11" s="21" t="s">
        <v>480</v>
      </c>
      <c r="G11" s="23">
        <v>28376</v>
      </c>
      <c r="H11" s="21">
        <v>0.9</v>
      </c>
      <c r="I11" s="101"/>
      <c r="J11" s="101"/>
      <c r="K11" s="52">
        <f>LARGE(B21:C21,1)/(B21+C21)</f>
        <v>0.56772792492341095</v>
      </c>
      <c r="L11" s="101"/>
      <c r="M11" s="101"/>
      <c r="N11" s="101"/>
      <c r="O11" s="104"/>
      <c r="P11" s="104"/>
      <c r="Q11" s="104"/>
      <c r="R11" s="104"/>
      <c r="S11" s="104"/>
      <c r="T11" s="104"/>
      <c r="U11" s="104"/>
      <c r="W11" s="21">
        <v>10</v>
      </c>
      <c r="X11" s="21">
        <v>3642</v>
      </c>
      <c r="Y11" s="24">
        <v>44770</v>
      </c>
      <c r="Z11" s="21" t="s">
        <v>521</v>
      </c>
      <c r="AA11" s="21" t="s">
        <v>495</v>
      </c>
      <c r="AB11" s="21">
        <v>11.5</v>
      </c>
      <c r="AC11" s="21" t="s">
        <v>464</v>
      </c>
      <c r="AD11" s="21">
        <v>52</v>
      </c>
    </row>
    <row r="12" spans="1:30" ht="15.75" customHeight="1" thickBot="1" x14ac:dyDescent="0.25">
      <c r="A12" s="21">
        <v>7</v>
      </c>
      <c r="B12" s="22">
        <v>2.6094637223974766E-2</v>
      </c>
      <c r="C12" s="22">
        <v>3.5312618296529971E-2</v>
      </c>
      <c r="D12" s="22">
        <v>6.1400000000000003E-2</v>
      </c>
      <c r="E12" s="101"/>
      <c r="F12" s="21" t="s">
        <v>481</v>
      </c>
      <c r="G12" s="23">
        <v>29564</v>
      </c>
      <c r="H12" s="21">
        <v>0.93</v>
      </c>
      <c r="I12" s="101"/>
      <c r="J12" s="101"/>
      <c r="K12" s="101"/>
      <c r="L12" s="101"/>
      <c r="M12" s="101"/>
      <c r="N12" s="101"/>
      <c r="O12" s="104"/>
      <c r="P12" s="104"/>
      <c r="Q12" s="104"/>
      <c r="R12" s="104"/>
      <c r="S12" s="104"/>
      <c r="T12" s="104"/>
      <c r="U12" s="104"/>
      <c r="W12" s="21">
        <v>20</v>
      </c>
      <c r="X12" s="21">
        <v>3536</v>
      </c>
      <c r="Y12" s="24">
        <v>44621</v>
      </c>
      <c r="Z12" s="21" t="s">
        <v>514</v>
      </c>
      <c r="AA12" s="21" t="s">
        <v>493</v>
      </c>
      <c r="AB12" s="21">
        <v>11.2</v>
      </c>
      <c r="AC12" s="21" t="s">
        <v>464</v>
      </c>
      <c r="AD12" s="21">
        <v>57</v>
      </c>
    </row>
    <row r="13" spans="1:30" ht="15.75" customHeight="1" thickBot="1" x14ac:dyDescent="0.25">
      <c r="A13" s="21">
        <v>8</v>
      </c>
      <c r="B13" s="22">
        <v>2.7053627760252368E-2</v>
      </c>
      <c r="C13" s="22">
        <v>3.5411671924290219E-2</v>
      </c>
      <c r="D13" s="22">
        <v>6.25E-2</v>
      </c>
      <c r="E13" s="101"/>
      <c r="F13" s="21" t="s">
        <v>482</v>
      </c>
      <c r="G13" s="23">
        <v>28906</v>
      </c>
      <c r="H13" s="21">
        <v>0.91</v>
      </c>
      <c r="I13" s="101"/>
      <c r="J13" s="101"/>
      <c r="K13" s="101"/>
      <c r="L13" s="101"/>
      <c r="M13" s="101"/>
      <c r="N13" s="101"/>
      <c r="O13" s="104"/>
      <c r="P13" s="104"/>
      <c r="Q13" s="104"/>
      <c r="R13" s="104"/>
      <c r="S13" s="104"/>
      <c r="T13" s="104"/>
      <c r="U13" s="104"/>
      <c r="W13" s="21">
        <v>25</v>
      </c>
      <c r="X13" s="21">
        <v>3498</v>
      </c>
      <c r="Y13" s="24">
        <v>44629</v>
      </c>
      <c r="Z13" s="21" t="s">
        <v>514</v>
      </c>
      <c r="AA13" s="21" t="s">
        <v>494</v>
      </c>
      <c r="AB13" s="21">
        <v>11</v>
      </c>
      <c r="AC13" s="21" t="s">
        <v>464</v>
      </c>
      <c r="AD13" s="21">
        <v>54</v>
      </c>
    </row>
    <row r="14" spans="1:30" ht="15.75" customHeight="1" thickBot="1" x14ac:dyDescent="0.25">
      <c r="A14" s="21">
        <v>9</v>
      </c>
      <c r="B14" s="22">
        <v>2.7406940063091485E-2</v>
      </c>
      <c r="C14" s="22">
        <v>3.3133438485804412E-2</v>
      </c>
      <c r="D14" s="22">
        <v>6.0499999999999998E-2</v>
      </c>
      <c r="E14" s="101"/>
      <c r="F14" s="21" t="s">
        <v>483</v>
      </c>
      <c r="G14" s="23">
        <v>31175</v>
      </c>
      <c r="H14" s="21">
        <v>0.98</v>
      </c>
      <c r="I14" s="101"/>
      <c r="J14" s="101"/>
      <c r="K14" s="101"/>
      <c r="L14" s="101"/>
      <c r="M14" s="101"/>
      <c r="N14" s="101"/>
      <c r="O14" s="104"/>
      <c r="P14" s="104"/>
      <c r="Q14" s="104"/>
      <c r="R14" s="104"/>
      <c r="S14" s="104"/>
      <c r="T14" s="104"/>
      <c r="U14" s="104"/>
      <c r="W14" s="21">
        <v>30</v>
      </c>
      <c r="X14" s="21">
        <v>3462</v>
      </c>
      <c r="Y14" s="24">
        <v>44587</v>
      </c>
      <c r="Z14" s="21" t="s">
        <v>513</v>
      </c>
      <c r="AA14" s="21" t="s">
        <v>494</v>
      </c>
      <c r="AB14" s="21">
        <v>10.9</v>
      </c>
      <c r="AC14" s="21" t="s">
        <v>464</v>
      </c>
      <c r="AD14" s="21">
        <v>55</v>
      </c>
    </row>
    <row r="15" spans="1:30" ht="15.75" customHeight="1" thickBot="1" x14ac:dyDescent="0.25">
      <c r="A15" s="21">
        <v>10</v>
      </c>
      <c r="B15" s="22">
        <v>3.018296529968454E-2</v>
      </c>
      <c r="C15" s="22">
        <v>3.2836277602523653E-2</v>
      </c>
      <c r="D15" s="22">
        <v>6.3E-2</v>
      </c>
      <c r="E15" s="101"/>
      <c r="F15" s="21" t="s">
        <v>484</v>
      </c>
      <c r="G15" s="23">
        <v>30526</v>
      </c>
      <c r="H15" s="21">
        <v>0.96</v>
      </c>
      <c r="I15" s="101"/>
      <c r="J15" s="101"/>
      <c r="K15" s="101"/>
      <c r="L15" s="101"/>
      <c r="M15" s="101"/>
      <c r="N15" s="101"/>
      <c r="O15" s="104"/>
      <c r="P15" s="104"/>
      <c r="Q15" s="104"/>
      <c r="R15" s="104"/>
      <c r="S15" s="104"/>
      <c r="T15" s="104"/>
      <c r="U15" s="104"/>
      <c r="W15" s="21">
        <v>35</v>
      </c>
      <c r="X15" s="21">
        <v>3446</v>
      </c>
      <c r="Y15" s="24">
        <v>44593</v>
      </c>
      <c r="Z15" s="21" t="s">
        <v>513</v>
      </c>
      <c r="AA15" s="21" t="s">
        <v>493</v>
      </c>
      <c r="AB15" s="21">
        <v>10.9</v>
      </c>
      <c r="AC15" s="21" t="s">
        <v>464</v>
      </c>
      <c r="AD15" s="21">
        <v>57</v>
      </c>
    </row>
    <row r="16" spans="1:30" ht="15.75" customHeight="1" thickBot="1" x14ac:dyDescent="0.25">
      <c r="A16" s="21">
        <v>11</v>
      </c>
      <c r="B16" s="22">
        <v>3.3160883280757093E-2</v>
      </c>
      <c r="C16" s="22">
        <v>3.4272555205047323E-2</v>
      </c>
      <c r="D16" s="22">
        <v>6.7400000000000002E-2</v>
      </c>
      <c r="E16" s="101"/>
      <c r="F16" s="21" t="s">
        <v>485</v>
      </c>
      <c r="G16" s="23">
        <v>29993</v>
      </c>
      <c r="H16" s="21">
        <v>0.95</v>
      </c>
      <c r="I16" s="101"/>
      <c r="J16" s="101"/>
      <c r="K16" s="101"/>
      <c r="L16" s="101"/>
      <c r="M16" s="101"/>
      <c r="N16" s="101"/>
      <c r="O16" s="104"/>
      <c r="P16" s="104"/>
      <c r="Q16" s="104"/>
      <c r="R16" s="104"/>
      <c r="S16" s="104"/>
      <c r="T16" s="104"/>
      <c r="U16" s="104"/>
      <c r="W16" s="21">
        <v>40</v>
      </c>
      <c r="X16" s="21">
        <v>3437</v>
      </c>
      <c r="Y16" s="24">
        <v>44581</v>
      </c>
      <c r="Z16" s="21" t="s">
        <v>513</v>
      </c>
      <c r="AA16" s="21" t="s">
        <v>495</v>
      </c>
      <c r="AB16" s="21">
        <v>10.8</v>
      </c>
      <c r="AC16" s="21" t="s">
        <v>464</v>
      </c>
      <c r="AD16" s="21">
        <v>59</v>
      </c>
    </row>
    <row r="17" spans="1:30" ht="15.75" customHeight="1" thickBot="1" x14ac:dyDescent="0.25">
      <c r="A17" s="21">
        <v>12</v>
      </c>
      <c r="B17" s="22">
        <v>3.5735015772870658E-2</v>
      </c>
      <c r="C17" s="22">
        <v>3.5362145110410095E-2</v>
      </c>
      <c r="D17" s="22">
        <v>7.1099999999999997E-2</v>
      </c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4"/>
      <c r="P17" s="104"/>
      <c r="Q17" s="104"/>
      <c r="R17" s="104"/>
      <c r="S17" s="104"/>
      <c r="T17" s="104"/>
      <c r="U17" s="104"/>
      <c r="W17" s="21">
        <v>45</v>
      </c>
      <c r="X17" s="21">
        <v>3422</v>
      </c>
      <c r="Y17" s="24">
        <v>44602</v>
      </c>
      <c r="Z17" s="21" t="s">
        <v>515</v>
      </c>
      <c r="AA17" s="21" t="s">
        <v>495</v>
      </c>
      <c r="AB17" s="21">
        <v>10.8</v>
      </c>
      <c r="AC17" s="21" t="s">
        <v>464</v>
      </c>
      <c r="AD17" s="21">
        <v>52</v>
      </c>
    </row>
    <row r="18" spans="1:30" ht="15.75" customHeight="1" thickBot="1" x14ac:dyDescent="0.25">
      <c r="A18" s="21">
        <v>13</v>
      </c>
      <c r="B18" s="22">
        <v>3.7249211356466881E-2</v>
      </c>
      <c r="C18" s="22">
        <v>3.4817350157728709E-2</v>
      </c>
      <c r="D18" s="22">
        <v>7.2099999999999997E-2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4"/>
      <c r="P18" s="104"/>
      <c r="Q18" s="104"/>
      <c r="R18" s="104"/>
      <c r="S18" s="104"/>
      <c r="T18" s="104"/>
      <c r="U18" s="104"/>
      <c r="W18" s="21">
        <v>50</v>
      </c>
      <c r="X18" s="21">
        <v>3392</v>
      </c>
      <c r="Y18" s="24">
        <v>44585</v>
      </c>
      <c r="Z18" s="21" t="s">
        <v>514</v>
      </c>
      <c r="AA18" s="21" t="s">
        <v>492</v>
      </c>
      <c r="AB18" s="21">
        <v>10.7</v>
      </c>
      <c r="AC18" s="21" t="s">
        <v>464</v>
      </c>
      <c r="AD18" s="21">
        <v>57</v>
      </c>
    </row>
    <row r="19" spans="1:30" ht="15.75" customHeight="1" thickBot="1" x14ac:dyDescent="0.25">
      <c r="A19" s="21">
        <v>14</v>
      </c>
      <c r="B19" s="22">
        <v>3.9167192429022085E-2</v>
      </c>
      <c r="C19" s="22">
        <v>3.6600315457413241E-2</v>
      </c>
      <c r="D19" s="22">
        <v>7.5800000000000006E-2</v>
      </c>
      <c r="E19" s="101"/>
      <c r="F19" s="11" t="s">
        <v>486</v>
      </c>
      <c r="G19" s="11" t="s">
        <v>468</v>
      </c>
      <c r="H19" s="11" t="s">
        <v>469</v>
      </c>
      <c r="I19" s="101"/>
      <c r="J19" s="192" t="s">
        <v>487</v>
      </c>
      <c r="K19" s="193"/>
      <c r="L19" s="193"/>
      <c r="M19" s="193"/>
      <c r="N19" s="194"/>
      <c r="O19" s="104"/>
      <c r="P19" s="104"/>
      <c r="Q19" s="104"/>
      <c r="R19" s="104"/>
      <c r="S19" s="104"/>
      <c r="T19" s="104"/>
      <c r="U19" s="104"/>
      <c r="W19" s="21">
        <v>75</v>
      </c>
      <c r="X19" s="21">
        <v>3341</v>
      </c>
      <c r="Y19" s="24">
        <v>44651</v>
      </c>
      <c r="Z19" s="21" t="s">
        <v>514</v>
      </c>
      <c r="AA19" s="21" t="s">
        <v>495</v>
      </c>
      <c r="AB19" s="21">
        <v>10.5</v>
      </c>
      <c r="AC19" s="21" t="s">
        <v>464</v>
      </c>
      <c r="AD19" s="21">
        <v>57</v>
      </c>
    </row>
    <row r="20" spans="1:30" ht="15.75" customHeight="1" thickBot="1" x14ac:dyDescent="0.25">
      <c r="A20" s="21">
        <v>15</v>
      </c>
      <c r="B20" s="22">
        <v>4.1741324921135643E-2</v>
      </c>
      <c r="C20" s="22">
        <v>3.6649842271293372E-2</v>
      </c>
      <c r="D20" s="22">
        <v>7.8399999999999997E-2</v>
      </c>
      <c r="E20" s="101"/>
      <c r="F20" s="21" t="s">
        <v>488</v>
      </c>
      <c r="G20" s="23">
        <v>19879</v>
      </c>
      <c r="H20" s="21">
        <v>0.63</v>
      </c>
      <c r="I20" s="101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104"/>
      <c r="P20" s="104"/>
      <c r="Q20" s="104"/>
      <c r="R20" s="104"/>
      <c r="S20" s="104"/>
      <c r="T20" s="104"/>
      <c r="U20" s="104"/>
      <c r="W20" s="21">
        <v>100</v>
      </c>
      <c r="X20" s="21">
        <v>3293</v>
      </c>
      <c r="Y20" s="24">
        <v>44684</v>
      </c>
      <c r="Z20" s="21" t="s">
        <v>514</v>
      </c>
      <c r="AA20" s="21" t="s">
        <v>493</v>
      </c>
      <c r="AB20" s="21">
        <v>10.4</v>
      </c>
      <c r="AC20" s="21" t="s">
        <v>464</v>
      </c>
      <c r="AD20" s="21">
        <v>55</v>
      </c>
    </row>
    <row r="21" spans="1:30" ht="15.75" customHeight="1" thickBot="1" x14ac:dyDescent="0.25">
      <c r="A21" s="21">
        <v>16</v>
      </c>
      <c r="B21" s="22">
        <v>4.6182965299684541E-2</v>
      </c>
      <c r="C21" s="22">
        <v>3.5164037854889585E-2</v>
      </c>
      <c r="D21" s="22">
        <v>8.14E-2</v>
      </c>
      <c r="E21" s="101"/>
      <c r="F21" s="21" t="s">
        <v>492</v>
      </c>
      <c r="G21" s="23">
        <v>33921</v>
      </c>
      <c r="H21" s="21">
        <v>1.07</v>
      </c>
      <c r="I21" s="101"/>
      <c r="J21" s="21">
        <v>5</v>
      </c>
      <c r="K21" s="21">
        <f>X6</f>
        <v>4498</v>
      </c>
      <c r="L21" s="24"/>
      <c r="M21" s="21"/>
      <c r="N21" s="49">
        <f>K21/$F$2</f>
        <v>0.14189274447949526</v>
      </c>
      <c r="O21" s="104"/>
      <c r="P21" s="104"/>
      <c r="Q21" s="104"/>
      <c r="R21" s="104"/>
      <c r="S21" s="104"/>
      <c r="T21" s="104"/>
      <c r="U21" s="104"/>
      <c r="W21" s="21">
        <v>125</v>
      </c>
      <c r="X21" s="21">
        <v>3257</v>
      </c>
      <c r="Y21" s="24">
        <v>44635</v>
      </c>
      <c r="Z21" s="21" t="s">
        <v>515</v>
      </c>
      <c r="AA21" s="21" t="s">
        <v>493</v>
      </c>
      <c r="AB21" s="21">
        <v>10.3</v>
      </c>
      <c r="AC21" s="21" t="s">
        <v>464</v>
      </c>
      <c r="AD21" s="21">
        <v>52</v>
      </c>
    </row>
    <row r="22" spans="1:30" ht="15.75" customHeight="1" thickBot="1" x14ac:dyDescent="0.25">
      <c r="A22" s="21">
        <v>17</v>
      </c>
      <c r="B22" s="22">
        <v>4.4365930599369087E-2</v>
      </c>
      <c r="C22" s="22">
        <v>3.3678233438485812E-2</v>
      </c>
      <c r="D22" s="22">
        <v>7.8E-2</v>
      </c>
      <c r="E22" s="101"/>
      <c r="F22" s="21" t="s">
        <v>493</v>
      </c>
      <c r="G22" s="23">
        <v>35925</v>
      </c>
      <c r="H22" s="21">
        <v>1.1299999999999999</v>
      </c>
      <c r="I22" s="101"/>
      <c r="J22" s="21">
        <v>10</v>
      </c>
      <c r="K22" s="21">
        <f>X11</f>
        <v>3642</v>
      </c>
      <c r="L22" s="24"/>
      <c r="M22" s="21"/>
      <c r="N22" s="49">
        <f t="shared" ref="N22:N28" si="0">K22/$F$2</f>
        <v>0.11488958990536277</v>
      </c>
      <c r="O22" s="104"/>
      <c r="P22" s="104"/>
      <c r="Q22" s="104"/>
      <c r="R22" s="104"/>
      <c r="S22" s="104"/>
      <c r="T22" s="104"/>
      <c r="U22" s="104"/>
      <c r="W22" s="21">
        <v>150</v>
      </c>
      <c r="X22" s="21">
        <v>3221</v>
      </c>
      <c r="Y22" s="24">
        <v>44622</v>
      </c>
      <c r="Z22" s="21" t="s">
        <v>517</v>
      </c>
      <c r="AA22" s="21" t="s">
        <v>494</v>
      </c>
      <c r="AB22" s="21">
        <v>10.199999999999999</v>
      </c>
      <c r="AC22" s="21" t="s">
        <v>464</v>
      </c>
      <c r="AD22" s="21">
        <v>52</v>
      </c>
    </row>
    <row r="23" spans="1:30" ht="15.75" customHeight="1" thickBot="1" x14ac:dyDescent="0.25">
      <c r="A23" s="21">
        <v>18</v>
      </c>
      <c r="B23" s="22">
        <v>3.144479495268139E-2</v>
      </c>
      <c r="C23" s="22">
        <v>2.4911987381703467E-2</v>
      </c>
      <c r="D23" s="22">
        <v>5.6399999999999999E-2</v>
      </c>
      <c r="E23" s="101"/>
      <c r="F23" s="21" t="s">
        <v>494</v>
      </c>
      <c r="G23" s="23">
        <v>36535</v>
      </c>
      <c r="H23" s="21">
        <v>1.1499999999999999</v>
      </c>
      <c r="I23" s="101"/>
      <c r="J23" s="21">
        <v>20</v>
      </c>
      <c r="K23" s="21">
        <f>X12</f>
        <v>3536</v>
      </c>
      <c r="L23" s="24"/>
      <c r="M23" s="21"/>
      <c r="N23" s="49">
        <f t="shared" si="0"/>
        <v>0.11154574132492114</v>
      </c>
      <c r="O23" s="104"/>
      <c r="P23" s="104"/>
      <c r="Q23" s="104"/>
      <c r="R23" s="104"/>
      <c r="S23" s="104"/>
      <c r="T23" s="104"/>
      <c r="U23" s="104"/>
      <c r="W23" s="21">
        <v>175</v>
      </c>
      <c r="X23" s="21">
        <v>3190</v>
      </c>
      <c r="Y23" s="24">
        <v>44826</v>
      </c>
      <c r="Z23" s="21" t="s">
        <v>514</v>
      </c>
      <c r="AA23" s="21" t="s">
        <v>495</v>
      </c>
      <c r="AB23" s="21">
        <v>10.1</v>
      </c>
      <c r="AC23" s="21" t="s">
        <v>464</v>
      </c>
      <c r="AD23" s="21">
        <v>58</v>
      </c>
    </row>
    <row r="24" spans="1:30" ht="15.75" customHeight="1" thickBot="1" x14ac:dyDescent="0.25">
      <c r="A24" s="21">
        <v>19</v>
      </c>
      <c r="B24" s="22">
        <v>2.3015772870662463E-2</v>
      </c>
      <c r="C24" s="22">
        <v>1.6393375394321764E-2</v>
      </c>
      <c r="D24" s="22">
        <v>3.9399999999999998E-2</v>
      </c>
      <c r="E24" s="101"/>
      <c r="F24" s="21" t="s">
        <v>495</v>
      </c>
      <c r="G24" s="23">
        <v>36126</v>
      </c>
      <c r="H24" s="21">
        <v>1.1399999999999999</v>
      </c>
      <c r="I24" s="101"/>
      <c r="J24" s="21">
        <v>30</v>
      </c>
      <c r="K24" s="21">
        <f>X14</f>
        <v>3462</v>
      </c>
      <c r="L24" s="24"/>
      <c r="M24" s="21"/>
      <c r="N24" s="49">
        <f t="shared" si="0"/>
        <v>0.10921135646687698</v>
      </c>
      <c r="O24" s="104"/>
      <c r="P24" s="104"/>
      <c r="Q24" s="104"/>
      <c r="R24" s="104"/>
      <c r="S24" s="104"/>
      <c r="T24" s="104"/>
      <c r="U24" s="104"/>
      <c r="W24" s="21">
        <v>200</v>
      </c>
      <c r="X24" s="21">
        <v>3165</v>
      </c>
      <c r="Y24" s="24">
        <v>44603</v>
      </c>
      <c r="Z24" s="21" t="s">
        <v>517</v>
      </c>
      <c r="AA24" s="21" t="s">
        <v>496</v>
      </c>
      <c r="AB24" s="21">
        <v>10</v>
      </c>
      <c r="AC24" s="21" t="s">
        <v>464</v>
      </c>
      <c r="AD24" s="21">
        <v>51</v>
      </c>
    </row>
    <row r="25" spans="1:30" ht="15.75" customHeight="1" thickBot="1" x14ac:dyDescent="0.25">
      <c r="A25" s="21">
        <v>20</v>
      </c>
      <c r="B25" s="22">
        <v>1.6E-2</v>
      </c>
      <c r="C25" s="22">
        <v>1.2530283911671923E-2</v>
      </c>
      <c r="D25" s="22">
        <v>2.86E-2</v>
      </c>
      <c r="E25" s="101"/>
      <c r="F25" s="21" t="s">
        <v>496</v>
      </c>
      <c r="G25" s="23">
        <v>35525</v>
      </c>
      <c r="H25" s="21">
        <v>1.1200000000000001</v>
      </c>
      <c r="I25" s="101"/>
      <c r="J25" s="21">
        <v>50</v>
      </c>
      <c r="K25" s="21">
        <f>X18</f>
        <v>3392</v>
      </c>
      <c r="L25" s="24"/>
      <c r="M25" s="21"/>
      <c r="N25" s="49">
        <f t="shared" si="0"/>
        <v>0.10700315457413249</v>
      </c>
      <c r="O25" s="104"/>
      <c r="P25" s="104"/>
      <c r="Q25" s="104"/>
      <c r="R25" s="104"/>
      <c r="S25" s="104"/>
      <c r="T25" s="104"/>
      <c r="U25" s="104"/>
    </row>
    <row r="26" spans="1:30" ht="15.75" customHeight="1" thickBot="1" x14ac:dyDescent="0.25">
      <c r="A26" s="21">
        <v>21</v>
      </c>
      <c r="B26" s="22">
        <v>1.1558359621451103E-2</v>
      </c>
      <c r="C26" s="22">
        <v>9.8063091482649845E-3</v>
      </c>
      <c r="D26" s="22">
        <v>2.1399999999999999E-2</v>
      </c>
      <c r="E26" s="101"/>
      <c r="F26" s="21" t="s">
        <v>497</v>
      </c>
      <c r="G26" s="23">
        <v>24560</v>
      </c>
      <c r="H26" s="21">
        <v>0.77</v>
      </c>
      <c r="I26" s="101"/>
      <c r="J26" s="21">
        <v>100</v>
      </c>
      <c r="K26" s="21">
        <f>X20</f>
        <v>3293</v>
      </c>
      <c r="L26" s="24"/>
      <c r="M26" s="21"/>
      <c r="N26" s="49">
        <f t="shared" si="0"/>
        <v>0.1038801261829653</v>
      </c>
      <c r="O26" s="104"/>
      <c r="P26" s="104"/>
      <c r="Q26" s="104"/>
      <c r="R26" s="104"/>
      <c r="S26" s="104"/>
      <c r="T26" s="104"/>
      <c r="U26" s="104"/>
    </row>
    <row r="27" spans="1:30" ht="15.75" customHeight="1" thickBot="1" x14ac:dyDescent="0.25">
      <c r="A27" s="21">
        <v>22</v>
      </c>
      <c r="B27" s="22">
        <v>8.5299684542586747E-3</v>
      </c>
      <c r="C27" s="22">
        <v>6.9832807570977921E-3</v>
      </c>
      <c r="D27" s="22">
        <v>1.55E-2</v>
      </c>
      <c r="E27" s="101"/>
      <c r="F27" s="101"/>
      <c r="G27" s="101"/>
      <c r="H27" s="101"/>
      <c r="I27" s="101"/>
      <c r="J27" s="21">
        <v>150</v>
      </c>
      <c r="K27" s="21">
        <f>X22</f>
        <v>3221</v>
      </c>
      <c r="L27" s="24"/>
      <c r="M27" s="21"/>
      <c r="N27" s="49">
        <f t="shared" si="0"/>
        <v>0.10160883280757098</v>
      </c>
      <c r="O27" s="104"/>
      <c r="P27" s="104"/>
      <c r="Q27" s="104"/>
      <c r="R27" s="104"/>
      <c r="S27" s="104"/>
      <c r="T27" s="104"/>
      <c r="U27" s="104"/>
    </row>
    <row r="28" spans="1:30" ht="15.75" customHeight="1" thickBot="1" x14ac:dyDescent="0.25">
      <c r="A28" s="21">
        <v>23</v>
      </c>
      <c r="B28" s="22">
        <v>5.7034700315457404E-3</v>
      </c>
      <c r="C28" s="22">
        <v>3.4173501577287064E-3</v>
      </c>
      <c r="D28" s="22">
        <v>9.1000000000000004E-3</v>
      </c>
      <c r="E28" s="101"/>
      <c r="F28" s="101"/>
      <c r="G28" s="101"/>
      <c r="H28" s="101"/>
      <c r="I28" s="101"/>
      <c r="J28" s="21">
        <v>200</v>
      </c>
      <c r="K28" s="21">
        <f>X24</f>
        <v>3165</v>
      </c>
      <c r="L28" s="24"/>
      <c r="M28" s="21"/>
      <c r="N28" s="49">
        <f t="shared" si="0"/>
        <v>9.984227129337539E-2</v>
      </c>
      <c r="O28" s="104"/>
      <c r="P28" s="104"/>
      <c r="Q28" s="104"/>
      <c r="R28" s="104"/>
      <c r="S28" s="104"/>
      <c r="T28" s="104"/>
      <c r="U28" s="104"/>
    </row>
    <row r="29" spans="1:30" ht="15.75" customHeight="1" x14ac:dyDescent="0.2">
      <c r="A29" s="104"/>
      <c r="B29" s="104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  <c r="N29" s="104"/>
      <c r="O29" s="104"/>
      <c r="P29" s="104"/>
      <c r="Q29" s="104"/>
      <c r="R29" s="104"/>
      <c r="S29" s="104"/>
      <c r="T29" s="104"/>
      <c r="U29" s="104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Sheet48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8.5" hidden="1" customWidth="1"/>
  </cols>
  <sheetData>
    <row r="1" spans="1:30" ht="24" thickBot="1" x14ac:dyDescent="0.25">
      <c r="A1" s="151" t="s">
        <v>546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45000</v>
      </c>
      <c r="H2" s="7" t="s">
        <v>462</v>
      </c>
      <c r="W2" s="21">
        <v>1</v>
      </c>
      <c r="X2" s="21">
        <v>5487</v>
      </c>
      <c r="Y2" s="24">
        <v>44865</v>
      </c>
      <c r="Z2" s="21" t="s">
        <v>514</v>
      </c>
      <c r="AA2" s="21" t="s">
        <v>492</v>
      </c>
      <c r="AB2" s="21">
        <v>12.2</v>
      </c>
      <c r="AC2" s="21" t="s">
        <v>498</v>
      </c>
      <c r="AD2" s="21">
        <v>62</v>
      </c>
    </row>
    <row r="3" spans="1:30" ht="15.75" customHeight="1" thickBot="1" x14ac:dyDescent="0.25">
      <c r="W3" s="21">
        <v>2</v>
      </c>
      <c r="X3" s="21">
        <v>5369</v>
      </c>
      <c r="Y3" s="24">
        <v>44650</v>
      </c>
      <c r="Z3" s="21" t="s">
        <v>524</v>
      </c>
      <c r="AA3" s="21" t="s">
        <v>494</v>
      </c>
      <c r="AB3" s="21">
        <v>11.9</v>
      </c>
      <c r="AC3" s="21" t="s">
        <v>499</v>
      </c>
      <c r="AD3" s="21">
        <v>77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5245</v>
      </c>
      <c r="Y4" s="24">
        <v>44692</v>
      </c>
      <c r="Z4" s="21" t="s">
        <v>524</v>
      </c>
      <c r="AA4" s="21" t="s">
        <v>494</v>
      </c>
      <c r="AB4" s="21">
        <v>11.7</v>
      </c>
      <c r="AC4" s="21" t="s">
        <v>499</v>
      </c>
      <c r="AD4" s="21">
        <v>78</v>
      </c>
    </row>
    <row r="5" spans="1:30" ht="15.75" customHeight="1" thickBot="1" x14ac:dyDescent="0.25">
      <c r="A5" s="21">
        <v>0</v>
      </c>
      <c r="B5" s="22">
        <v>4.8031111111111104E-3</v>
      </c>
      <c r="C5" s="22">
        <v>3.9680000000000002E-3</v>
      </c>
      <c r="D5" s="41">
        <v>8.6999999999999994E-3</v>
      </c>
      <c r="F5" s="21" t="s">
        <v>471</v>
      </c>
      <c r="G5" s="23">
        <v>39474</v>
      </c>
      <c r="H5" s="21">
        <v>0.88</v>
      </c>
      <c r="J5" s="164" t="s">
        <v>472</v>
      </c>
      <c r="K5" s="165"/>
      <c r="L5" s="165"/>
      <c r="M5" s="165"/>
      <c r="N5" s="166"/>
      <c r="W5" s="21">
        <v>4</v>
      </c>
      <c r="X5" s="21">
        <v>5233</v>
      </c>
      <c r="Y5" s="24">
        <v>44649</v>
      </c>
      <c r="Z5" s="21" t="s">
        <v>524</v>
      </c>
      <c r="AA5" s="21" t="s">
        <v>493</v>
      </c>
      <c r="AB5" s="21">
        <v>11.6</v>
      </c>
      <c r="AC5" s="21" t="s">
        <v>499</v>
      </c>
      <c r="AD5" s="21">
        <v>77</v>
      </c>
    </row>
    <row r="6" spans="1:30" ht="15.75" customHeight="1" thickBot="1" x14ac:dyDescent="0.25">
      <c r="A6" s="21">
        <v>1</v>
      </c>
      <c r="B6" s="22">
        <v>3.5462222222222223E-3</v>
      </c>
      <c r="C6" s="22">
        <v>2.8657777777777779E-3</v>
      </c>
      <c r="D6" s="22">
        <v>6.4000000000000003E-3</v>
      </c>
      <c r="F6" s="21" t="s">
        <v>473</v>
      </c>
      <c r="G6" s="23">
        <v>43464</v>
      </c>
      <c r="H6" s="21">
        <v>0.97</v>
      </c>
      <c r="J6" s="113" t="s">
        <v>474</v>
      </c>
      <c r="K6" s="114">
        <f>LARGE((K8,K9),1)</f>
        <v>0.75768140733385037</v>
      </c>
      <c r="L6" s="45"/>
      <c r="M6" s="45"/>
      <c r="N6" s="114" t="s">
        <v>499</v>
      </c>
      <c r="W6" s="21">
        <v>5</v>
      </c>
      <c r="X6" s="21">
        <v>5135</v>
      </c>
      <c r="Y6" s="24">
        <v>44713</v>
      </c>
      <c r="Z6" s="21" t="s">
        <v>524</v>
      </c>
      <c r="AA6" s="21" t="s">
        <v>494</v>
      </c>
      <c r="AB6" s="21">
        <v>11.4</v>
      </c>
      <c r="AC6" s="21" t="s">
        <v>499</v>
      </c>
      <c r="AD6" s="21">
        <v>78</v>
      </c>
    </row>
    <row r="7" spans="1:30" ht="15.75" customHeight="1" thickBot="1" x14ac:dyDescent="0.25">
      <c r="A7" s="21">
        <v>2</v>
      </c>
      <c r="B7" s="22">
        <v>3.052444444444444E-3</v>
      </c>
      <c r="C7" s="22">
        <v>2.7004444444444446E-3</v>
      </c>
      <c r="D7" s="22">
        <v>5.7999999999999996E-3</v>
      </c>
      <c r="F7" s="21" t="s">
        <v>475</v>
      </c>
      <c r="G7" s="23">
        <v>44113</v>
      </c>
      <c r="H7" s="21">
        <v>0.98</v>
      </c>
      <c r="J7" s="12" t="s">
        <v>476</v>
      </c>
      <c r="K7" s="114">
        <f>LARGE((K10,K11),1)</f>
        <v>0.56045506003748868</v>
      </c>
      <c r="L7" s="45"/>
      <c r="M7" s="45"/>
      <c r="N7" s="114" t="s">
        <v>498</v>
      </c>
      <c r="W7" s="21">
        <v>6</v>
      </c>
      <c r="X7" s="21">
        <v>5074</v>
      </c>
      <c r="Y7" s="24">
        <v>44712</v>
      </c>
      <c r="Z7" s="21" t="s">
        <v>524</v>
      </c>
      <c r="AA7" s="21" t="s">
        <v>493</v>
      </c>
      <c r="AB7" s="21">
        <v>11.3</v>
      </c>
      <c r="AC7" s="21" t="s">
        <v>499</v>
      </c>
      <c r="AD7" s="21">
        <v>76</v>
      </c>
    </row>
    <row r="8" spans="1:30" ht="15.75" customHeight="1" thickBot="1" x14ac:dyDescent="0.3">
      <c r="A8" s="21">
        <v>3</v>
      </c>
      <c r="B8" s="22">
        <v>2.1097777777777777E-3</v>
      </c>
      <c r="C8" s="22">
        <v>3.8026666666666669E-3</v>
      </c>
      <c r="D8" s="22">
        <v>6.0000000000000001E-3</v>
      </c>
      <c r="F8" s="21" t="s">
        <v>477</v>
      </c>
      <c r="G8" s="23">
        <v>43359</v>
      </c>
      <c r="H8" s="21">
        <v>0.96</v>
      </c>
      <c r="K8" s="16">
        <f>LARGE(B11:C11,1)/(B11+C11)</f>
        <v>0.75768140733385037</v>
      </c>
      <c r="W8" s="21">
        <v>7</v>
      </c>
      <c r="X8" s="21">
        <v>4993</v>
      </c>
      <c r="Y8" s="24">
        <v>44637</v>
      </c>
      <c r="Z8" s="21" t="s">
        <v>524</v>
      </c>
      <c r="AA8" s="21" t="s">
        <v>495</v>
      </c>
      <c r="AB8" s="21">
        <v>11.1</v>
      </c>
      <c r="AC8" s="21" t="s">
        <v>499</v>
      </c>
      <c r="AD8" s="21">
        <v>76</v>
      </c>
    </row>
    <row r="9" spans="1:30" ht="15.75" customHeight="1" thickBot="1" x14ac:dyDescent="0.3">
      <c r="A9" s="21">
        <v>4</v>
      </c>
      <c r="B9" s="22">
        <v>3.0973333333333334E-3</v>
      </c>
      <c r="C9" s="22">
        <v>7.4400000000000004E-3</v>
      </c>
      <c r="D9" s="22">
        <v>1.06E-2</v>
      </c>
      <c r="F9" s="21" t="s">
        <v>478</v>
      </c>
      <c r="G9" s="23">
        <v>42645</v>
      </c>
      <c r="H9" s="21">
        <v>0.95</v>
      </c>
      <c r="K9" s="16">
        <f>LARGE(B12:C12,1)/(B12+C12)</f>
        <v>0.72439968247668185</v>
      </c>
      <c r="W9" s="21">
        <v>8</v>
      </c>
      <c r="X9" s="21">
        <v>4976</v>
      </c>
      <c r="Y9" s="24">
        <v>44693</v>
      </c>
      <c r="Z9" s="21" t="s">
        <v>524</v>
      </c>
      <c r="AA9" s="21" t="s">
        <v>495</v>
      </c>
      <c r="AB9" s="21">
        <v>11.1</v>
      </c>
      <c r="AC9" s="21" t="s">
        <v>499</v>
      </c>
      <c r="AD9" s="21">
        <v>78</v>
      </c>
    </row>
    <row r="10" spans="1:30" ht="15.75" customHeight="1" thickBot="1" x14ac:dyDescent="0.3">
      <c r="A10" s="21">
        <v>5</v>
      </c>
      <c r="B10" s="22">
        <v>6.6884444444444448E-3</v>
      </c>
      <c r="C10" s="22">
        <v>2.1107555555555556E-2</v>
      </c>
      <c r="D10" s="22">
        <v>2.8000000000000001E-2</v>
      </c>
      <c r="F10" s="21" t="s">
        <v>479</v>
      </c>
      <c r="G10" s="23">
        <v>40085</v>
      </c>
      <c r="H10" s="21">
        <v>0.89</v>
      </c>
      <c r="K10" s="16">
        <f>LARGE(B20:C20,1)/(B20+C20)</f>
        <v>0.53664296256540989</v>
      </c>
      <c r="W10" s="21">
        <v>9</v>
      </c>
      <c r="X10" s="21">
        <v>4975</v>
      </c>
      <c r="Y10" s="24">
        <v>44694</v>
      </c>
      <c r="Z10" s="21" t="s">
        <v>524</v>
      </c>
      <c r="AA10" s="21" t="s">
        <v>496</v>
      </c>
      <c r="AB10" s="21">
        <v>11.1</v>
      </c>
      <c r="AC10" s="21" t="s">
        <v>499</v>
      </c>
      <c r="AD10" s="21">
        <v>76</v>
      </c>
    </row>
    <row r="11" spans="1:30" ht="15.75" customHeight="1" thickBot="1" x14ac:dyDescent="0.3">
      <c r="A11" s="21">
        <v>6</v>
      </c>
      <c r="B11" s="22">
        <v>1.4858222222222222E-2</v>
      </c>
      <c r="C11" s="22">
        <v>4.6458666666666662E-2</v>
      </c>
      <c r="D11" s="22">
        <v>6.1699999999999998E-2</v>
      </c>
      <c r="F11" s="21" t="s">
        <v>480</v>
      </c>
      <c r="G11" s="23">
        <v>42277</v>
      </c>
      <c r="H11" s="21">
        <v>0.94</v>
      </c>
      <c r="K11" s="16">
        <f>LARGE(B21:C21,1)/(B21+C21)</f>
        <v>0.56045506003748868</v>
      </c>
      <c r="W11" s="21">
        <v>10</v>
      </c>
      <c r="X11" s="21">
        <v>4962</v>
      </c>
      <c r="Y11" s="24">
        <v>44652</v>
      </c>
      <c r="Z11" s="21" t="s">
        <v>524</v>
      </c>
      <c r="AA11" s="21" t="s">
        <v>496</v>
      </c>
      <c r="AB11" s="21">
        <v>11</v>
      </c>
      <c r="AC11" s="21" t="s">
        <v>499</v>
      </c>
      <c r="AD11" s="21">
        <v>75</v>
      </c>
    </row>
    <row r="12" spans="1:30" ht="15.75" customHeight="1" thickBot="1" x14ac:dyDescent="0.25">
      <c r="A12" s="21">
        <v>7</v>
      </c>
      <c r="B12" s="22">
        <v>1.9751111111111112E-2</v>
      </c>
      <c r="C12" s="22">
        <v>5.1914666666666671E-2</v>
      </c>
      <c r="D12" s="22">
        <v>7.1900000000000006E-2</v>
      </c>
      <c r="F12" s="21" t="s">
        <v>481</v>
      </c>
      <c r="G12" s="23">
        <v>47762</v>
      </c>
      <c r="H12" s="21">
        <v>1.06</v>
      </c>
      <c r="W12" s="21">
        <v>20</v>
      </c>
      <c r="X12" s="21">
        <v>4626</v>
      </c>
      <c r="Y12" s="24">
        <v>44798</v>
      </c>
      <c r="Z12" s="21" t="s">
        <v>524</v>
      </c>
      <c r="AA12" s="21" t="s">
        <v>495</v>
      </c>
      <c r="AB12" s="21">
        <v>10.3</v>
      </c>
      <c r="AC12" s="21" t="s">
        <v>499</v>
      </c>
      <c r="AD12" s="21">
        <v>72</v>
      </c>
    </row>
    <row r="13" spans="1:30" ht="15.75" customHeight="1" thickBot="1" x14ac:dyDescent="0.25">
      <c r="A13" s="21">
        <v>8</v>
      </c>
      <c r="B13" s="22">
        <v>1.9302222222222221E-2</v>
      </c>
      <c r="C13" s="22">
        <v>4.078222222222222E-2</v>
      </c>
      <c r="D13" s="22">
        <v>6.0199999999999997E-2</v>
      </c>
      <c r="F13" s="21" t="s">
        <v>482</v>
      </c>
      <c r="G13" s="23">
        <v>46382</v>
      </c>
      <c r="H13" s="21">
        <v>1.03</v>
      </c>
      <c r="W13" s="21">
        <v>25</v>
      </c>
      <c r="X13" s="21">
        <v>4590</v>
      </c>
      <c r="Y13" s="24">
        <v>44813</v>
      </c>
      <c r="Z13" s="21" t="s">
        <v>524</v>
      </c>
      <c r="AA13" s="21" t="s">
        <v>496</v>
      </c>
      <c r="AB13" s="21">
        <v>10.199999999999999</v>
      </c>
      <c r="AC13" s="21" t="s">
        <v>499</v>
      </c>
      <c r="AD13" s="21">
        <v>71</v>
      </c>
    </row>
    <row r="14" spans="1:30" ht="15.75" customHeight="1" thickBot="1" x14ac:dyDescent="0.25">
      <c r="A14" s="21">
        <v>9</v>
      </c>
      <c r="B14" s="22">
        <v>1.9302222222222221E-2</v>
      </c>
      <c r="C14" s="22">
        <v>3.3232000000000005E-2</v>
      </c>
      <c r="D14" s="22">
        <v>5.2600000000000001E-2</v>
      </c>
      <c r="F14" s="21" t="s">
        <v>483</v>
      </c>
      <c r="G14" s="23">
        <v>48737</v>
      </c>
      <c r="H14" s="21">
        <v>1.08</v>
      </c>
      <c r="W14" s="21">
        <v>30</v>
      </c>
      <c r="X14" s="21">
        <v>4574</v>
      </c>
      <c r="Y14" s="24">
        <v>44825</v>
      </c>
      <c r="Z14" s="21" t="s">
        <v>524</v>
      </c>
      <c r="AA14" s="21" t="s">
        <v>494</v>
      </c>
      <c r="AB14" s="21">
        <v>10.199999999999999</v>
      </c>
      <c r="AC14" s="21" t="s">
        <v>499</v>
      </c>
      <c r="AD14" s="21">
        <v>72</v>
      </c>
    </row>
    <row r="15" spans="1:30" ht="15.75" customHeight="1" thickBot="1" x14ac:dyDescent="0.25">
      <c r="A15" s="21">
        <v>10</v>
      </c>
      <c r="B15" s="22">
        <v>2.0514222222222222E-2</v>
      </c>
      <c r="C15" s="22">
        <v>3.0421333333333335E-2</v>
      </c>
      <c r="D15" s="22">
        <v>5.0999999999999997E-2</v>
      </c>
      <c r="F15" s="21" t="s">
        <v>484</v>
      </c>
      <c r="G15" s="23">
        <v>50146</v>
      </c>
      <c r="H15" s="21">
        <v>1.1200000000000001</v>
      </c>
      <c r="W15" s="21">
        <v>35</v>
      </c>
      <c r="X15" s="21">
        <v>4554</v>
      </c>
      <c r="Y15" s="24">
        <v>44826</v>
      </c>
      <c r="Z15" s="21" t="s">
        <v>514</v>
      </c>
      <c r="AA15" s="21" t="s">
        <v>495</v>
      </c>
      <c r="AB15" s="21">
        <v>10.1</v>
      </c>
      <c r="AC15" s="21" t="s">
        <v>498</v>
      </c>
      <c r="AD15" s="21">
        <v>62</v>
      </c>
    </row>
    <row r="16" spans="1:30" ht="15.75" customHeight="1" thickBot="1" x14ac:dyDescent="0.25">
      <c r="A16" s="21">
        <v>11</v>
      </c>
      <c r="B16" s="22">
        <v>2.2803555555555553E-2</v>
      </c>
      <c r="C16" s="22">
        <v>2.9539555555555555E-2</v>
      </c>
      <c r="D16" s="22">
        <v>5.2299999999999999E-2</v>
      </c>
      <c r="F16" s="21" t="s">
        <v>485</v>
      </c>
      <c r="G16" s="23">
        <v>50522</v>
      </c>
      <c r="H16" s="21">
        <v>1.1200000000000001</v>
      </c>
      <c r="W16" s="21">
        <v>40</v>
      </c>
      <c r="X16" s="21">
        <v>4543</v>
      </c>
      <c r="Y16" s="24">
        <v>44867</v>
      </c>
      <c r="Z16" s="21" t="s">
        <v>513</v>
      </c>
      <c r="AA16" s="21" t="s">
        <v>494</v>
      </c>
      <c r="AB16" s="21">
        <v>10.1</v>
      </c>
      <c r="AC16" s="21" t="s">
        <v>498</v>
      </c>
      <c r="AD16" s="21">
        <v>64</v>
      </c>
    </row>
    <row r="17" spans="1:30" ht="15.75" customHeight="1" thickBot="1" x14ac:dyDescent="0.25">
      <c r="A17" s="21">
        <v>12</v>
      </c>
      <c r="B17" s="22">
        <v>2.5586666666666667E-2</v>
      </c>
      <c r="C17" s="22">
        <v>2.9925333333333335E-2</v>
      </c>
      <c r="D17" s="22">
        <v>5.5500000000000001E-2</v>
      </c>
      <c r="W17" s="21">
        <v>45</v>
      </c>
      <c r="X17" s="21">
        <v>4520</v>
      </c>
      <c r="Y17" s="24">
        <v>44721</v>
      </c>
      <c r="Z17" s="21" t="s">
        <v>524</v>
      </c>
      <c r="AA17" s="21" t="s">
        <v>495</v>
      </c>
      <c r="AB17" s="21">
        <v>10</v>
      </c>
      <c r="AC17" s="21" t="s">
        <v>499</v>
      </c>
      <c r="AD17" s="21">
        <v>77</v>
      </c>
    </row>
    <row r="18" spans="1:30" ht="15.75" customHeight="1" thickBot="1" x14ac:dyDescent="0.25">
      <c r="A18" s="21">
        <v>13</v>
      </c>
      <c r="B18" s="22">
        <v>2.7651555555555554E-2</v>
      </c>
      <c r="C18" s="22">
        <v>3.0586666666666668E-2</v>
      </c>
      <c r="D18" s="22">
        <v>5.8200000000000002E-2</v>
      </c>
      <c r="W18" s="21">
        <v>50</v>
      </c>
      <c r="X18" s="21">
        <v>4508</v>
      </c>
      <c r="Y18" s="24">
        <v>44720</v>
      </c>
      <c r="Z18" s="21" t="s">
        <v>524</v>
      </c>
      <c r="AA18" s="21" t="s">
        <v>494</v>
      </c>
      <c r="AB18" s="21">
        <v>10</v>
      </c>
      <c r="AC18" s="21" t="s">
        <v>499</v>
      </c>
      <c r="AD18" s="21">
        <v>76</v>
      </c>
    </row>
    <row r="19" spans="1:30" ht="15.75" customHeight="1" thickBot="1" x14ac:dyDescent="0.25">
      <c r="A19" s="21">
        <v>14</v>
      </c>
      <c r="B19" s="22">
        <v>3.0300000000000001E-2</v>
      </c>
      <c r="C19" s="22">
        <v>3.0531555555555551E-2</v>
      </c>
      <c r="D19" s="22">
        <v>6.08E-2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4429</v>
      </c>
      <c r="Y19" s="24">
        <v>44882</v>
      </c>
      <c r="Z19" s="21" t="s">
        <v>524</v>
      </c>
      <c r="AA19" s="21" t="s">
        <v>495</v>
      </c>
      <c r="AB19" s="21">
        <v>9.8000000000000007</v>
      </c>
      <c r="AC19" s="21" t="s">
        <v>499</v>
      </c>
      <c r="AD19" s="21">
        <v>70</v>
      </c>
    </row>
    <row r="20" spans="1:30" ht="15.75" customHeight="1" thickBot="1" x14ac:dyDescent="0.25">
      <c r="A20" s="21">
        <v>15</v>
      </c>
      <c r="B20" s="22">
        <v>3.5552E-2</v>
      </c>
      <c r="C20" s="22">
        <v>3.0696888888888888E-2</v>
      </c>
      <c r="D20" s="22">
        <v>6.6100000000000006E-2</v>
      </c>
      <c r="F20" s="21" t="s">
        <v>488</v>
      </c>
      <c r="G20" s="23">
        <v>32734</v>
      </c>
      <c r="H20" s="21">
        <v>0.73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4379</v>
      </c>
      <c r="Y20" s="24">
        <v>44788</v>
      </c>
      <c r="Z20" s="21" t="s">
        <v>524</v>
      </c>
      <c r="AA20" s="21" t="s">
        <v>492</v>
      </c>
      <c r="AB20" s="21">
        <v>9.6999999999999993</v>
      </c>
      <c r="AC20" s="21" t="s">
        <v>499</v>
      </c>
      <c r="AD20" s="21">
        <v>71</v>
      </c>
    </row>
    <row r="21" spans="1:30" ht="15.75" customHeight="1" thickBot="1" x14ac:dyDescent="0.25">
      <c r="A21" s="21">
        <v>16</v>
      </c>
      <c r="B21" s="22">
        <v>4.0265333333333334E-2</v>
      </c>
      <c r="C21" s="22">
        <v>3.1578666666666665E-2</v>
      </c>
      <c r="D21" s="22">
        <v>7.17E-2</v>
      </c>
      <c r="F21" s="21" t="s">
        <v>492</v>
      </c>
      <c r="G21" s="23">
        <v>46746</v>
      </c>
      <c r="H21" s="21">
        <v>1.04</v>
      </c>
      <c r="J21" s="12">
        <v>5</v>
      </c>
      <c r="K21" s="12">
        <f>X6</f>
        <v>5135</v>
      </c>
      <c r="L21" s="18"/>
      <c r="M21" s="12"/>
      <c r="N21" s="140">
        <f>K21/$F$2</f>
        <v>0.11411111111111111</v>
      </c>
      <c r="W21" s="21">
        <v>125</v>
      </c>
      <c r="X21" s="21">
        <v>4325</v>
      </c>
      <c r="Y21" s="24">
        <v>44894</v>
      </c>
      <c r="Z21" s="21" t="s">
        <v>533</v>
      </c>
      <c r="AA21" s="21" t="s">
        <v>493</v>
      </c>
      <c r="AB21" s="21">
        <v>9.6</v>
      </c>
      <c r="AC21" s="21" t="s">
        <v>499</v>
      </c>
      <c r="AD21" s="21">
        <v>73</v>
      </c>
    </row>
    <row r="22" spans="1:30" ht="15.75" customHeight="1" thickBot="1" x14ac:dyDescent="0.25">
      <c r="A22" s="21">
        <v>17</v>
      </c>
      <c r="B22" s="22">
        <v>4.1612000000000003E-2</v>
      </c>
      <c r="C22" s="22">
        <v>3.1248000000000001E-2</v>
      </c>
      <c r="D22" s="22">
        <v>7.2700000000000001E-2</v>
      </c>
      <c r="F22" s="21" t="s">
        <v>493</v>
      </c>
      <c r="G22" s="23">
        <v>47673</v>
      </c>
      <c r="H22" s="21">
        <v>1.06</v>
      </c>
      <c r="J22" s="12">
        <v>10</v>
      </c>
      <c r="K22" s="12">
        <f>X11</f>
        <v>4962</v>
      </c>
      <c r="L22" s="18"/>
      <c r="M22" s="12"/>
      <c r="N22" s="140">
        <f t="shared" ref="N22:N28" si="0">K22/$F$2</f>
        <v>0.11026666666666667</v>
      </c>
      <c r="W22" s="21">
        <v>150</v>
      </c>
      <c r="X22" s="21">
        <v>4281</v>
      </c>
      <c r="Y22" s="24">
        <v>44860</v>
      </c>
      <c r="Z22" s="21" t="s">
        <v>524</v>
      </c>
      <c r="AA22" s="21" t="s">
        <v>494</v>
      </c>
      <c r="AB22" s="21">
        <v>9.5</v>
      </c>
      <c r="AC22" s="21" t="s">
        <v>499</v>
      </c>
      <c r="AD22" s="21">
        <v>70</v>
      </c>
    </row>
    <row r="23" spans="1:30" ht="15.75" customHeight="1" thickBot="1" x14ac:dyDescent="0.25">
      <c r="A23" s="21">
        <v>18</v>
      </c>
      <c r="B23" s="22">
        <v>3.2140444444444444E-2</v>
      </c>
      <c r="C23" s="22">
        <v>2.7390222222222222E-2</v>
      </c>
      <c r="D23" s="22">
        <v>5.9499999999999997E-2</v>
      </c>
      <c r="F23" s="21" t="s">
        <v>494</v>
      </c>
      <c r="G23" s="23">
        <v>48708</v>
      </c>
      <c r="H23" s="21">
        <v>1.08</v>
      </c>
      <c r="J23" s="12">
        <v>20</v>
      </c>
      <c r="K23" s="12">
        <f>X12</f>
        <v>4626</v>
      </c>
      <c r="L23" s="18"/>
      <c r="M23" s="12"/>
      <c r="N23" s="140">
        <f t="shared" si="0"/>
        <v>0.1028</v>
      </c>
      <c r="W23" s="21">
        <v>175</v>
      </c>
      <c r="X23" s="21">
        <v>4250</v>
      </c>
      <c r="Y23" s="24">
        <v>44873</v>
      </c>
      <c r="Z23" s="21" t="s">
        <v>514</v>
      </c>
      <c r="AA23" s="21" t="s">
        <v>493</v>
      </c>
      <c r="AB23" s="21">
        <v>9.4</v>
      </c>
      <c r="AC23" s="21" t="s">
        <v>498</v>
      </c>
      <c r="AD23" s="21">
        <v>62</v>
      </c>
    </row>
    <row r="24" spans="1:30" ht="15.75" customHeight="1" thickBot="1" x14ac:dyDescent="0.25">
      <c r="A24" s="21">
        <v>19</v>
      </c>
      <c r="B24" s="22">
        <v>2.4195111111111112E-2</v>
      </c>
      <c r="C24" s="22">
        <v>2.127288888888889E-2</v>
      </c>
      <c r="D24" s="22">
        <v>4.5400000000000003E-2</v>
      </c>
      <c r="F24" s="21" t="s">
        <v>495</v>
      </c>
      <c r="G24" s="23">
        <v>48773</v>
      </c>
      <c r="H24" s="21">
        <v>1.0900000000000001</v>
      </c>
      <c r="J24" s="12">
        <v>30</v>
      </c>
      <c r="K24" s="12">
        <f>X14</f>
        <v>4574</v>
      </c>
      <c r="L24" s="18"/>
      <c r="M24" s="12"/>
      <c r="N24" s="140">
        <f t="shared" si="0"/>
        <v>0.10164444444444444</v>
      </c>
      <c r="W24" s="21">
        <v>200</v>
      </c>
      <c r="X24" s="21">
        <v>4220</v>
      </c>
      <c r="Y24" s="24">
        <v>44861</v>
      </c>
      <c r="Z24" s="21" t="s">
        <v>514</v>
      </c>
      <c r="AA24" s="21" t="s">
        <v>495</v>
      </c>
      <c r="AB24" s="21">
        <v>9.4</v>
      </c>
      <c r="AC24" s="21" t="s">
        <v>498</v>
      </c>
      <c r="AD24" s="21">
        <v>62</v>
      </c>
    </row>
    <row r="25" spans="1:30" ht="15.75" customHeight="1" thickBot="1" x14ac:dyDescent="0.25">
      <c r="A25" s="21">
        <v>20</v>
      </c>
      <c r="B25" s="22">
        <v>1.8628888888888889E-2</v>
      </c>
      <c r="C25" s="22">
        <v>1.5761777777777777E-2</v>
      </c>
      <c r="D25" s="22">
        <v>3.44E-2</v>
      </c>
      <c r="F25" s="21" t="s">
        <v>496</v>
      </c>
      <c r="G25" s="23">
        <v>51318</v>
      </c>
      <c r="H25" s="21">
        <v>1.1399999999999999</v>
      </c>
      <c r="J25" s="12">
        <v>50</v>
      </c>
      <c r="K25" s="12">
        <f>X18</f>
        <v>4508</v>
      </c>
      <c r="L25" s="18"/>
      <c r="M25" s="12"/>
      <c r="N25" s="140">
        <f t="shared" si="0"/>
        <v>0.10017777777777778</v>
      </c>
    </row>
    <row r="26" spans="1:30" ht="15.75" customHeight="1" thickBot="1" x14ac:dyDescent="0.25">
      <c r="A26" s="21">
        <v>21</v>
      </c>
      <c r="B26" s="22">
        <v>1.4768444444444443E-2</v>
      </c>
      <c r="C26" s="22">
        <v>1.2234666666666668E-2</v>
      </c>
      <c r="D26" s="22">
        <v>2.7E-2</v>
      </c>
      <c r="F26" s="21" t="s">
        <v>497</v>
      </c>
      <c r="G26" s="23">
        <v>39630</v>
      </c>
      <c r="H26" s="21">
        <v>0.88</v>
      </c>
      <c r="J26" s="12">
        <v>100</v>
      </c>
      <c r="K26" s="12">
        <f>X20</f>
        <v>4379</v>
      </c>
      <c r="L26" s="18"/>
      <c r="M26" s="12"/>
      <c r="N26" s="140">
        <f t="shared" si="0"/>
        <v>9.7311111111111112E-2</v>
      </c>
    </row>
    <row r="27" spans="1:30" ht="15.75" customHeight="1" thickBot="1" x14ac:dyDescent="0.25">
      <c r="A27" s="21">
        <v>22</v>
      </c>
      <c r="B27" s="22">
        <v>1.086311111111111E-2</v>
      </c>
      <c r="C27" s="22">
        <v>9.2586666666666668E-3</v>
      </c>
      <c r="D27" s="22">
        <v>2.01E-2</v>
      </c>
      <c r="J27" s="12">
        <v>150</v>
      </c>
      <c r="K27" s="12">
        <f>X22</f>
        <v>4281</v>
      </c>
      <c r="L27" s="18"/>
      <c r="M27" s="12"/>
      <c r="N27" s="140">
        <f t="shared" si="0"/>
        <v>9.5133333333333334E-2</v>
      </c>
    </row>
    <row r="28" spans="1:30" ht="15.75" customHeight="1" thickBot="1" x14ac:dyDescent="0.25">
      <c r="A28" s="21">
        <v>23</v>
      </c>
      <c r="B28" s="22">
        <v>7.5413333333333322E-3</v>
      </c>
      <c r="C28" s="22">
        <v>6.1724444444444439E-3</v>
      </c>
      <c r="D28" s="22">
        <v>1.37E-2</v>
      </c>
      <c r="J28" s="12">
        <v>200</v>
      </c>
      <c r="K28" s="12">
        <f>X24</f>
        <v>4220</v>
      </c>
      <c r="L28" s="18"/>
      <c r="M28" s="12"/>
      <c r="N28" s="140">
        <f t="shared" si="0"/>
        <v>9.3777777777777779E-2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Sheet49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125" hidden="1" customWidth="1"/>
  </cols>
  <sheetData>
    <row r="1" spans="1:30" ht="24" thickBot="1" x14ac:dyDescent="0.25">
      <c r="A1" s="151" t="s">
        <v>547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4">
      <c r="D2" s="5" t="s">
        <v>673</v>
      </c>
      <c r="F2" s="6">
        <v>10600</v>
      </c>
      <c r="H2" s="7" t="s">
        <v>462</v>
      </c>
      <c r="W2" s="21">
        <v>1</v>
      </c>
      <c r="X2" s="21">
        <v>1544</v>
      </c>
      <c r="Y2" s="24">
        <v>44848</v>
      </c>
      <c r="Z2" s="21" t="s">
        <v>513</v>
      </c>
      <c r="AA2" s="21" t="s">
        <v>496</v>
      </c>
      <c r="AB2" s="21">
        <v>14.6</v>
      </c>
      <c r="AC2" s="21" t="s">
        <v>465</v>
      </c>
      <c r="AD2" s="21">
        <v>55</v>
      </c>
    </row>
    <row r="3" spans="1:30" ht="15.75" customHeight="1" thickBot="1" x14ac:dyDescent="0.25">
      <c r="W3" s="21">
        <v>2</v>
      </c>
      <c r="X3" s="21">
        <v>1320</v>
      </c>
      <c r="Y3" s="24">
        <v>44880</v>
      </c>
      <c r="Z3" s="21" t="s">
        <v>513</v>
      </c>
      <c r="AA3" s="21" t="s">
        <v>493</v>
      </c>
      <c r="AB3" s="21">
        <v>12.5</v>
      </c>
      <c r="AC3" s="21" t="s">
        <v>465</v>
      </c>
      <c r="AD3" s="21">
        <v>59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1247</v>
      </c>
      <c r="Y4" s="24">
        <v>44792</v>
      </c>
      <c r="Z4" s="21" t="s">
        <v>513</v>
      </c>
      <c r="AA4" s="21" t="s">
        <v>496</v>
      </c>
      <c r="AB4" s="21">
        <v>11.8</v>
      </c>
      <c r="AC4" s="21" t="s">
        <v>465</v>
      </c>
      <c r="AD4" s="21">
        <v>55</v>
      </c>
    </row>
    <row r="5" spans="1:30" ht="15.75" customHeight="1" thickBot="1" x14ac:dyDescent="0.25">
      <c r="A5" s="21">
        <v>0</v>
      </c>
      <c r="B5" s="22">
        <v>3.15E-3</v>
      </c>
      <c r="C5" s="22">
        <v>3.5999999999999995E-3</v>
      </c>
      <c r="D5" s="41">
        <v>6.7999999999999996E-3</v>
      </c>
      <c r="F5" s="21" t="s">
        <v>471</v>
      </c>
      <c r="G5" s="23">
        <v>9914</v>
      </c>
      <c r="H5" s="21">
        <v>0.93</v>
      </c>
      <c r="J5" s="164" t="s">
        <v>472</v>
      </c>
      <c r="K5" s="165"/>
      <c r="L5" s="165"/>
      <c r="M5" s="165"/>
      <c r="N5" s="166"/>
      <c r="W5" s="21">
        <v>4</v>
      </c>
      <c r="X5" s="21">
        <v>1242</v>
      </c>
      <c r="Y5" s="24">
        <v>44881</v>
      </c>
      <c r="Z5" s="21" t="s">
        <v>514</v>
      </c>
      <c r="AA5" s="21" t="s">
        <v>494</v>
      </c>
      <c r="AB5" s="21">
        <v>11.7</v>
      </c>
      <c r="AC5" s="21" t="s">
        <v>465</v>
      </c>
      <c r="AD5" s="21">
        <v>56</v>
      </c>
    </row>
    <row r="6" spans="1:30" ht="15.75" customHeight="1" thickBot="1" x14ac:dyDescent="0.25">
      <c r="A6" s="21">
        <v>1</v>
      </c>
      <c r="B6" s="22">
        <v>2.0999999999999999E-3</v>
      </c>
      <c r="C6" s="22">
        <v>2.4499999999999999E-3</v>
      </c>
      <c r="D6" s="22">
        <v>4.5999999999999999E-3</v>
      </c>
      <c r="F6" s="21" t="s">
        <v>473</v>
      </c>
      <c r="G6" s="23">
        <v>10857</v>
      </c>
      <c r="H6" s="21">
        <v>1.02</v>
      </c>
      <c r="J6" s="113" t="s">
        <v>474</v>
      </c>
      <c r="K6" s="114">
        <f>LARGE((K8,K9),1)</f>
        <v>0.65892291446673701</v>
      </c>
      <c r="L6" s="45"/>
      <c r="M6" s="45"/>
      <c r="N6" s="114" t="s">
        <v>464</v>
      </c>
      <c r="W6" s="21">
        <v>5</v>
      </c>
      <c r="X6" s="21">
        <v>1235</v>
      </c>
      <c r="Y6" s="24">
        <v>44792</v>
      </c>
      <c r="Z6" s="21" t="s">
        <v>521</v>
      </c>
      <c r="AA6" s="21" t="s">
        <v>496</v>
      </c>
      <c r="AB6" s="21">
        <v>11.7</v>
      </c>
      <c r="AC6" s="21" t="s">
        <v>465</v>
      </c>
      <c r="AD6" s="21">
        <v>52</v>
      </c>
    </row>
    <row r="7" spans="1:30" ht="15.75" customHeight="1" thickBot="1" x14ac:dyDescent="0.25">
      <c r="A7" s="21">
        <v>2</v>
      </c>
      <c r="B7" s="22">
        <v>2E-3</v>
      </c>
      <c r="C7" s="22">
        <v>1.6000000000000001E-3</v>
      </c>
      <c r="D7" s="22">
        <v>3.5999999999999999E-3</v>
      </c>
      <c r="F7" s="21" t="s">
        <v>475</v>
      </c>
      <c r="G7" s="23">
        <v>10905</v>
      </c>
      <c r="H7" s="21">
        <v>1.02</v>
      </c>
      <c r="J7" s="12" t="s">
        <v>476</v>
      </c>
      <c r="K7" s="114">
        <f>LARGE((K10,K11),1)</f>
        <v>0.53891050583657585</v>
      </c>
      <c r="L7" s="45"/>
      <c r="M7" s="45"/>
      <c r="N7" s="114" t="s">
        <v>465</v>
      </c>
      <c r="W7" s="21">
        <v>6</v>
      </c>
      <c r="X7" s="21">
        <v>1189</v>
      </c>
      <c r="Y7" s="24">
        <v>44792</v>
      </c>
      <c r="Z7" s="21" t="s">
        <v>514</v>
      </c>
      <c r="AA7" s="21" t="s">
        <v>496</v>
      </c>
      <c r="AB7" s="21">
        <v>11.2</v>
      </c>
      <c r="AC7" s="21" t="s">
        <v>465</v>
      </c>
      <c r="AD7" s="21">
        <v>54</v>
      </c>
    </row>
    <row r="8" spans="1:30" ht="15.75" customHeight="1" thickBot="1" x14ac:dyDescent="0.3">
      <c r="A8" s="21">
        <v>3</v>
      </c>
      <c r="B8" s="22">
        <v>2.8999999999999998E-3</v>
      </c>
      <c r="C8" s="22">
        <v>1.7999999999999997E-3</v>
      </c>
      <c r="D8" s="22">
        <v>4.7000000000000002E-3</v>
      </c>
      <c r="F8" s="21" t="s">
        <v>477</v>
      </c>
      <c r="G8" s="23">
        <v>10946</v>
      </c>
      <c r="H8" s="21">
        <v>1.03</v>
      </c>
      <c r="K8" s="16">
        <f>LARGE(B11:C11,1)/(B11+C11)</f>
        <v>0.65892291446673701</v>
      </c>
      <c r="W8" s="21">
        <v>7</v>
      </c>
      <c r="X8" s="21">
        <v>1163</v>
      </c>
      <c r="Y8" s="24">
        <v>44897</v>
      </c>
      <c r="Z8" s="21" t="s">
        <v>513</v>
      </c>
      <c r="AA8" s="21" t="s">
        <v>496</v>
      </c>
      <c r="AB8" s="21">
        <v>11</v>
      </c>
      <c r="AC8" s="21" t="s">
        <v>465</v>
      </c>
      <c r="AD8" s="21">
        <v>56</v>
      </c>
    </row>
    <row r="9" spans="1:30" ht="15.75" customHeight="1" thickBot="1" x14ac:dyDescent="0.3">
      <c r="A9" s="21">
        <v>4</v>
      </c>
      <c r="B9" s="22">
        <v>5.8500000000000002E-3</v>
      </c>
      <c r="C9" s="22">
        <v>2.8E-3</v>
      </c>
      <c r="D9" s="22">
        <v>8.6999999999999994E-3</v>
      </c>
      <c r="F9" s="21" t="s">
        <v>478</v>
      </c>
      <c r="G9" s="23">
        <v>10554</v>
      </c>
      <c r="H9" s="21">
        <v>0.99</v>
      </c>
      <c r="K9" s="16">
        <f>LARGE(B12:C12,1)/(B12+C12)</f>
        <v>0.5728241563055062</v>
      </c>
      <c r="W9" s="21">
        <v>8</v>
      </c>
      <c r="X9" s="21">
        <v>1148</v>
      </c>
      <c r="Y9" s="24">
        <v>44865</v>
      </c>
      <c r="Z9" s="21" t="s">
        <v>513</v>
      </c>
      <c r="AA9" s="21" t="s">
        <v>492</v>
      </c>
      <c r="AB9" s="21">
        <v>10.8</v>
      </c>
      <c r="AC9" s="21" t="s">
        <v>465</v>
      </c>
      <c r="AD9" s="21">
        <v>56</v>
      </c>
    </row>
    <row r="10" spans="1:30" ht="15.75" customHeight="1" thickBot="1" x14ac:dyDescent="0.3">
      <c r="A10" s="21">
        <v>5</v>
      </c>
      <c r="B10" s="22">
        <v>1.405E-2</v>
      </c>
      <c r="C10" s="22">
        <v>8.6999999999999994E-3</v>
      </c>
      <c r="D10" s="22">
        <v>2.2700000000000001E-2</v>
      </c>
      <c r="F10" s="21" t="s">
        <v>479</v>
      </c>
      <c r="G10" s="23">
        <v>9794</v>
      </c>
      <c r="H10" s="21">
        <v>0.92</v>
      </c>
      <c r="K10" s="16">
        <f>LARGE(B20:C20,1)/(B20+C20)</f>
        <v>0.53003533568904582</v>
      </c>
      <c r="W10" s="21">
        <v>9</v>
      </c>
      <c r="X10" s="21">
        <v>1136</v>
      </c>
      <c r="Y10" s="24">
        <v>44913</v>
      </c>
      <c r="Z10" s="21" t="s">
        <v>518</v>
      </c>
      <c r="AA10" s="21" t="s">
        <v>488</v>
      </c>
      <c r="AB10" s="21">
        <v>10.7</v>
      </c>
      <c r="AC10" s="21" t="s">
        <v>464</v>
      </c>
      <c r="AD10" s="21">
        <v>51</v>
      </c>
    </row>
    <row r="11" spans="1:30" ht="15.75" customHeight="1" thickBot="1" x14ac:dyDescent="0.3">
      <c r="A11" s="21">
        <v>6</v>
      </c>
      <c r="B11" s="22">
        <v>3.1199999999999999E-2</v>
      </c>
      <c r="C11" s="22">
        <v>1.6150000000000001E-2</v>
      </c>
      <c r="D11" s="22">
        <v>4.7300000000000002E-2</v>
      </c>
      <c r="F11" s="21" t="s">
        <v>480</v>
      </c>
      <c r="G11" s="23">
        <v>9733</v>
      </c>
      <c r="H11" s="21">
        <v>0.91</v>
      </c>
      <c r="K11" s="16">
        <f>LARGE(B21:C21,1)/(B21+C21)</f>
        <v>0.53891050583657585</v>
      </c>
      <c r="W11" s="21">
        <v>10</v>
      </c>
      <c r="X11" s="21">
        <v>1120</v>
      </c>
      <c r="Y11" s="24">
        <v>44904</v>
      </c>
      <c r="Z11" s="21" t="s">
        <v>513</v>
      </c>
      <c r="AA11" s="21" t="s">
        <v>496</v>
      </c>
      <c r="AB11" s="21">
        <v>10.6</v>
      </c>
      <c r="AC11" s="21" t="s">
        <v>465</v>
      </c>
      <c r="AD11" s="21">
        <v>55</v>
      </c>
    </row>
    <row r="12" spans="1:30" ht="15.75" customHeight="1" thickBot="1" x14ac:dyDescent="0.25">
      <c r="A12" s="21">
        <v>7</v>
      </c>
      <c r="B12" s="22">
        <v>3.2250000000000001E-2</v>
      </c>
      <c r="C12" s="22">
        <v>2.4049999999999998E-2</v>
      </c>
      <c r="D12" s="22">
        <v>5.62E-2</v>
      </c>
      <c r="F12" s="21" t="s">
        <v>481</v>
      </c>
      <c r="G12" s="23">
        <v>10495</v>
      </c>
      <c r="H12" s="21">
        <v>0.99</v>
      </c>
      <c r="W12" s="21">
        <v>20</v>
      </c>
      <c r="X12" s="21">
        <v>1082</v>
      </c>
      <c r="Y12" s="24">
        <v>44817</v>
      </c>
      <c r="Z12" s="21" t="s">
        <v>517</v>
      </c>
      <c r="AA12" s="21" t="s">
        <v>493</v>
      </c>
      <c r="AB12" s="21">
        <v>10.199999999999999</v>
      </c>
      <c r="AC12" s="21" t="s">
        <v>465</v>
      </c>
      <c r="AD12" s="21">
        <v>54</v>
      </c>
    </row>
    <row r="13" spans="1:30" ht="15.75" customHeight="1" thickBot="1" x14ac:dyDescent="0.25">
      <c r="A13" s="21">
        <v>8</v>
      </c>
      <c r="B13" s="22">
        <v>2.69E-2</v>
      </c>
      <c r="C13" s="22">
        <v>2.6799999999999997E-2</v>
      </c>
      <c r="D13" s="22">
        <v>5.3699999999999998E-2</v>
      </c>
      <c r="F13" s="21" t="s">
        <v>482</v>
      </c>
      <c r="G13" s="23">
        <v>10574</v>
      </c>
      <c r="H13" s="21">
        <v>0.99</v>
      </c>
      <c r="W13" s="21">
        <v>25</v>
      </c>
      <c r="X13" s="21">
        <v>1064</v>
      </c>
      <c r="Y13" s="24">
        <v>44909</v>
      </c>
      <c r="Z13" s="21" t="s">
        <v>513</v>
      </c>
      <c r="AA13" s="21" t="s">
        <v>494</v>
      </c>
      <c r="AB13" s="21">
        <v>10</v>
      </c>
      <c r="AC13" s="21" t="s">
        <v>465</v>
      </c>
      <c r="AD13" s="21">
        <v>58</v>
      </c>
    </row>
    <row r="14" spans="1:30" ht="15.75" customHeight="1" thickBot="1" x14ac:dyDescent="0.25">
      <c r="A14" s="21">
        <v>9</v>
      </c>
      <c r="B14" s="22">
        <v>2.6599999999999999E-2</v>
      </c>
      <c r="C14" s="22">
        <v>2.5749999999999999E-2</v>
      </c>
      <c r="D14" s="22">
        <v>5.2400000000000002E-2</v>
      </c>
      <c r="F14" s="21" t="s">
        <v>483</v>
      </c>
      <c r="G14" s="23">
        <v>11113</v>
      </c>
      <c r="H14" s="21">
        <v>1.04</v>
      </c>
      <c r="W14" s="21">
        <v>30</v>
      </c>
      <c r="X14" s="21">
        <v>1049</v>
      </c>
      <c r="Y14" s="24">
        <v>44911</v>
      </c>
      <c r="Z14" s="21" t="s">
        <v>514</v>
      </c>
      <c r="AA14" s="21" t="s">
        <v>496</v>
      </c>
      <c r="AB14" s="21">
        <v>9.9</v>
      </c>
      <c r="AC14" s="21" t="s">
        <v>465</v>
      </c>
      <c r="AD14" s="21">
        <v>57</v>
      </c>
    </row>
    <row r="15" spans="1:30" ht="15.75" customHeight="1" thickBot="1" x14ac:dyDescent="0.25">
      <c r="A15" s="21">
        <v>10</v>
      </c>
      <c r="B15" s="22">
        <v>2.75E-2</v>
      </c>
      <c r="C15" s="22">
        <v>2.6799999999999997E-2</v>
      </c>
      <c r="D15" s="22">
        <v>5.4300000000000001E-2</v>
      </c>
      <c r="F15" s="21" t="s">
        <v>484</v>
      </c>
      <c r="G15" s="23">
        <v>11088</v>
      </c>
      <c r="H15" s="21">
        <v>1.04</v>
      </c>
      <c r="W15" s="21">
        <v>35</v>
      </c>
      <c r="X15" s="21">
        <v>1043</v>
      </c>
      <c r="Y15" s="24">
        <v>44868</v>
      </c>
      <c r="Z15" s="21" t="s">
        <v>513</v>
      </c>
      <c r="AA15" s="21" t="s">
        <v>495</v>
      </c>
      <c r="AB15" s="21">
        <v>9.8000000000000007</v>
      </c>
      <c r="AC15" s="21" t="s">
        <v>465</v>
      </c>
      <c r="AD15" s="21">
        <v>57</v>
      </c>
    </row>
    <row r="16" spans="1:30" ht="15.75" customHeight="1" thickBot="1" x14ac:dyDescent="0.25">
      <c r="A16" s="21">
        <v>11</v>
      </c>
      <c r="B16" s="22">
        <v>2.8249999999999997E-2</v>
      </c>
      <c r="C16" s="22">
        <v>2.7650000000000004E-2</v>
      </c>
      <c r="D16" s="22">
        <v>5.5899999999999998E-2</v>
      </c>
      <c r="F16" s="21" t="s">
        <v>485</v>
      </c>
      <c r="G16" s="23">
        <v>11489</v>
      </c>
      <c r="H16" s="21">
        <v>1.08</v>
      </c>
      <c r="W16" s="21">
        <v>40</v>
      </c>
      <c r="X16" s="21">
        <v>1038</v>
      </c>
      <c r="Y16" s="24">
        <v>44896</v>
      </c>
      <c r="Z16" s="21" t="s">
        <v>513</v>
      </c>
      <c r="AA16" s="21" t="s">
        <v>495</v>
      </c>
      <c r="AB16" s="21">
        <v>9.8000000000000007</v>
      </c>
      <c r="AC16" s="21" t="s">
        <v>465</v>
      </c>
      <c r="AD16" s="21">
        <v>61</v>
      </c>
    </row>
    <row r="17" spans="1:30" ht="15.75" customHeight="1" thickBot="1" x14ac:dyDescent="0.25">
      <c r="A17" s="21">
        <v>12</v>
      </c>
      <c r="B17" s="22">
        <v>2.98E-2</v>
      </c>
      <c r="C17" s="22">
        <v>3.0349999999999999E-2</v>
      </c>
      <c r="D17" s="22">
        <v>6.0100000000000001E-2</v>
      </c>
      <c r="W17" s="21">
        <v>45</v>
      </c>
      <c r="X17" s="21">
        <v>1030</v>
      </c>
      <c r="Y17" s="24">
        <v>44621</v>
      </c>
      <c r="Z17" s="21" t="s">
        <v>513</v>
      </c>
      <c r="AA17" s="21" t="s">
        <v>493</v>
      </c>
      <c r="AB17" s="21">
        <v>9.6999999999999993</v>
      </c>
      <c r="AC17" s="21" t="s">
        <v>465</v>
      </c>
      <c r="AD17" s="21">
        <v>57</v>
      </c>
    </row>
    <row r="18" spans="1:30" ht="15.75" customHeight="1" thickBot="1" x14ac:dyDescent="0.25">
      <c r="A18" s="21">
        <v>13</v>
      </c>
      <c r="B18" s="22">
        <v>3.0549999999999997E-2</v>
      </c>
      <c r="C18" s="22">
        <v>3.1699999999999999E-2</v>
      </c>
      <c r="D18" s="22">
        <v>6.2199999999999998E-2</v>
      </c>
      <c r="W18" s="21">
        <v>50</v>
      </c>
      <c r="X18" s="21">
        <v>1021</v>
      </c>
      <c r="Y18" s="24">
        <v>44629</v>
      </c>
      <c r="Z18" s="21" t="s">
        <v>513</v>
      </c>
      <c r="AA18" s="21" t="s">
        <v>494</v>
      </c>
      <c r="AB18" s="21">
        <v>9.6</v>
      </c>
      <c r="AC18" s="21" t="s">
        <v>465</v>
      </c>
      <c r="AD18" s="21">
        <v>57</v>
      </c>
    </row>
    <row r="19" spans="1:30" ht="15.75" customHeight="1" thickBot="1" x14ac:dyDescent="0.25">
      <c r="A19" s="21">
        <v>14</v>
      </c>
      <c r="B19" s="22">
        <v>3.1699999999999999E-2</v>
      </c>
      <c r="C19" s="22">
        <v>3.5549999999999998E-2</v>
      </c>
      <c r="D19" s="22">
        <v>6.7299999999999999E-2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990</v>
      </c>
      <c r="Y19" s="24">
        <v>44694</v>
      </c>
      <c r="Z19" s="21" t="s">
        <v>513</v>
      </c>
      <c r="AA19" s="21" t="s">
        <v>496</v>
      </c>
      <c r="AB19" s="21">
        <v>9.3000000000000007</v>
      </c>
      <c r="AC19" s="21" t="s">
        <v>465</v>
      </c>
      <c r="AD19" s="21">
        <v>53</v>
      </c>
    </row>
    <row r="20" spans="1:30" ht="15.75" customHeight="1" thickBot="1" x14ac:dyDescent="0.25">
      <c r="A20" s="21">
        <v>15</v>
      </c>
      <c r="B20" s="22">
        <v>3.3250000000000002E-2</v>
      </c>
      <c r="C20" s="22">
        <v>3.7499999999999999E-2</v>
      </c>
      <c r="D20" s="22">
        <v>7.0800000000000002E-2</v>
      </c>
      <c r="F20" s="21" t="s">
        <v>488</v>
      </c>
      <c r="G20" s="23">
        <v>9083</v>
      </c>
      <c r="H20" s="21">
        <v>0.85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972</v>
      </c>
      <c r="Y20" s="24">
        <v>44596</v>
      </c>
      <c r="Z20" s="21" t="s">
        <v>513</v>
      </c>
      <c r="AA20" s="21" t="s">
        <v>496</v>
      </c>
      <c r="AB20" s="21">
        <v>9.1999999999999993</v>
      </c>
      <c r="AC20" s="21" t="s">
        <v>465</v>
      </c>
      <c r="AD20" s="21">
        <v>55</v>
      </c>
    </row>
    <row r="21" spans="1:30" ht="15.75" customHeight="1" thickBot="1" x14ac:dyDescent="0.25">
      <c r="A21" s="21">
        <v>16</v>
      </c>
      <c r="B21" s="22">
        <v>3.5549999999999998E-2</v>
      </c>
      <c r="C21" s="22">
        <v>4.1549999999999997E-2</v>
      </c>
      <c r="D21" s="22">
        <v>7.7100000000000002E-2</v>
      </c>
      <c r="F21" s="21" t="s">
        <v>492</v>
      </c>
      <c r="G21" s="23">
        <v>10502</v>
      </c>
      <c r="H21" s="21">
        <v>0.99</v>
      </c>
      <c r="J21" s="12">
        <v>5</v>
      </c>
      <c r="K21" s="12">
        <f>X6</f>
        <v>1235</v>
      </c>
      <c r="L21" s="18"/>
      <c r="M21" s="12"/>
      <c r="N21" s="140">
        <f>K21/$F$2</f>
        <v>0.11650943396226415</v>
      </c>
      <c r="W21" s="21">
        <v>125</v>
      </c>
      <c r="X21" s="21">
        <v>961</v>
      </c>
      <c r="Y21" s="24">
        <v>44882</v>
      </c>
      <c r="Z21" s="21" t="s">
        <v>514</v>
      </c>
      <c r="AA21" s="21" t="s">
        <v>495</v>
      </c>
      <c r="AB21" s="21">
        <v>9.1</v>
      </c>
      <c r="AC21" s="21" t="s">
        <v>465</v>
      </c>
      <c r="AD21" s="21">
        <v>52</v>
      </c>
    </row>
    <row r="22" spans="1:30" ht="15.75" customHeight="1" thickBot="1" x14ac:dyDescent="0.25">
      <c r="A22" s="21">
        <v>17</v>
      </c>
      <c r="B22" s="22">
        <v>3.6400000000000002E-2</v>
      </c>
      <c r="C22" s="22">
        <v>4.4200000000000003E-2</v>
      </c>
      <c r="D22" s="22">
        <v>8.0699999999999994E-2</v>
      </c>
      <c r="F22" s="21" t="s">
        <v>493</v>
      </c>
      <c r="G22" s="23">
        <v>10872</v>
      </c>
      <c r="H22" s="21">
        <v>1.02</v>
      </c>
      <c r="J22" s="12">
        <v>10</v>
      </c>
      <c r="K22" s="12">
        <f>X11</f>
        <v>1120</v>
      </c>
      <c r="L22" s="18"/>
      <c r="M22" s="12"/>
      <c r="N22" s="140">
        <f t="shared" ref="N22:N28" si="0">K22/$F$2</f>
        <v>0.10566037735849057</v>
      </c>
      <c r="W22" s="21">
        <v>150</v>
      </c>
      <c r="X22" s="21">
        <v>951</v>
      </c>
      <c r="Y22" s="24">
        <v>44568</v>
      </c>
      <c r="Z22" s="21" t="s">
        <v>513</v>
      </c>
      <c r="AA22" s="21" t="s">
        <v>496</v>
      </c>
      <c r="AB22" s="21">
        <v>9</v>
      </c>
      <c r="AC22" s="21" t="s">
        <v>465</v>
      </c>
      <c r="AD22" s="21">
        <v>55</v>
      </c>
    </row>
    <row r="23" spans="1:30" ht="15.75" customHeight="1" thickBot="1" x14ac:dyDescent="0.25">
      <c r="A23" s="21">
        <v>18</v>
      </c>
      <c r="B23" s="22">
        <v>3.0500000000000003E-2</v>
      </c>
      <c r="C23" s="22">
        <v>3.4750000000000003E-2</v>
      </c>
      <c r="D23" s="22">
        <v>6.5299999999999997E-2</v>
      </c>
      <c r="F23" s="21" t="s">
        <v>494</v>
      </c>
      <c r="G23" s="23">
        <v>11004</v>
      </c>
      <c r="H23" s="21">
        <v>1.03</v>
      </c>
      <c r="J23" s="12">
        <v>20</v>
      </c>
      <c r="K23" s="12">
        <f>X12</f>
        <v>1082</v>
      </c>
      <c r="L23" s="18"/>
      <c r="M23" s="12"/>
      <c r="N23" s="140">
        <f t="shared" si="0"/>
        <v>0.10207547169811321</v>
      </c>
      <c r="W23" s="21">
        <v>175</v>
      </c>
      <c r="X23" s="21">
        <v>942</v>
      </c>
      <c r="Y23" s="24">
        <v>44620</v>
      </c>
      <c r="Z23" s="21" t="s">
        <v>513</v>
      </c>
      <c r="AA23" s="21" t="s">
        <v>492</v>
      </c>
      <c r="AB23" s="21">
        <v>8.9</v>
      </c>
      <c r="AC23" s="21" t="s">
        <v>465</v>
      </c>
      <c r="AD23" s="21">
        <v>56</v>
      </c>
    </row>
    <row r="24" spans="1:30" ht="15.75" customHeight="1" thickBot="1" x14ac:dyDescent="0.25">
      <c r="A24" s="21">
        <v>19</v>
      </c>
      <c r="B24" s="22">
        <v>2.4199999999999999E-2</v>
      </c>
      <c r="C24" s="22">
        <v>2.5849999999999998E-2</v>
      </c>
      <c r="D24" s="22">
        <v>0.05</v>
      </c>
      <c r="F24" s="21" t="s">
        <v>495</v>
      </c>
      <c r="G24" s="23">
        <v>10932</v>
      </c>
      <c r="H24" s="21">
        <v>1.03</v>
      </c>
      <c r="J24" s="12">
        <v>30</v>
      </c>
      <c r="K24" s="12">
        <f>X14</f>
        <v>1049</v>
      </c>
      <c r="L24" s="18"/>
      <c r="M24" s="12"/>
      <c r="N24" s="140">
        <f t="shared" si="0"/>
        <v>9.8962264150943391E-2</v>
      </c>
      <c r="W24" s="21">
        <v>200</v>
      </c>
      <c r="X24" s="21">
        <v>933</v>
      </c>
      <c r="Y24" s="24">
        <v>44586</v>
      </c>
      <c r="Z24" s="21" t="s">
        <v>513</v>
      </c>
      <c r="AA24" s="21" t="s">
        <v>493</v>
      </c>
      <c r="AB24" s="21">
        <v>8.8000000000000007</v>
      </c>
      <c r="AC24" s="21" t="s">
        <v>465</v>
      </c>
      <c r="AD24" s="21">
        <v>57</v>
      </c>
    </row>
    <row r="25" spans="1:30" ht="15.75" customHeight="1" thickBot="1" x14ac:dyDescent="0.25">
      <c r="A25" s="21">
        <v>20</v>
      </c>
      <c r="B25" s="22">
        <v>1.8249999999999999E-2</v>
      </c>
      <c r="C25" s="22">
        <v>1.9900000000000001E-2</v>
      </c>
      <c r="D25" s="22">
        <v>3.8199999999999998E-2</v>
      </c>
      <c r="F25" s="21" t="s">
        <v>496</v>
      </c>
      <c r="G25" s="23">
        <v>11877</v>
      </c>
      <c r="H25" s="21">
        <v>1.1200000000000001</v>
      </c>
      <c r="J25" s="12">
        <v>50</v>
      </c>
      <c r="K25" s="12">
        <f>X18</f>
        <v>1021</v>
      </c>
      <c r="L25" s="18"/>
      <c r="M25" s="12"/>
      <c r="N25" s="140">
        <f t="shared" si="0"/>
        <v>9.6320754716981136E-2</v>
      </c>
    </row>
    <row r="26" spans="1:30" ht="15.75" customHeight="1" thickBot="1" x14ac:dyDescent="0.25">
      <c r="A26" s="21">
        <v>21</v>
      </c>
      <c r="B26" s="22">
        <v>1.325E-2</v>
      </c>
      <c r="C26" s="22">
        <v>1.47E-2</v>
      </c>
      <c r="D26" s="22">
        <v>2.8000000000000001E-2</v>
      </c>
      <c r="F26" s="21" t="s">
        <v>497</v>
      </c>
      <c r="G26" s="23">
        <v>10262</v>
      </c>
      <c r="H26" s="21">
        <v>0.96</v>
      </c>
      <c r="J26" s="12">
        <v>100</v>
      </c>
      <c r="K26" s="12">
        <f>X20</f>
        <v>972</v>
      </c>
      <c r="L26" s="18"/>
      <c r="M26" s="12"/>
      <c r="N26" s="140">
        <f t="shared" si="0"/>
        <v>9.1698113207547172E-2</v>
      </c>
    </row>
    <row r="27" spans="1:30" ht="15.75" customHeight="1" thickBot="1" x14ac:dyDescent="0.25">
      <c r="A27" s="21">
        <v>22</v>
      </c>
      <c r="B27" s="22">
        <v>8.5000000000000006E-3</v>
      </c>
      <c r="C27" s="22">
        <v>9.5999999999999992E-3</v>
      </c>
      <c r="D27" s="22">
        <v>1.8100000000000002E-2</v>
      </c>
      <c r="J27" s="12">
        <v>150</v>
      </c>
      <c r="K27" s="12">
        <f>X22</f>
        <v>951</v>
      </c>
      <c r="L27" s="18"/>
      <c r="M27" s="12"/>
      <c r="N27" s="140">
        <f t="shared" si="0"/>
        <v>8.9716981132075477E-2</v>
      </c>
    </row>
    <row r="28" spans="1:30" ht="15.75" customHeight="1" thickBot="1" x14ac:dyDescent="0.25">
      <c r="A28" s="21">
        <v>23</v>
      </c>
      <c r="B28" s="22">
        <v>5.1500000000000001E-3</v>
      </c>
      <c r="C28" s="22">
        <v>6.1500000000000001E-3</v>
      </c>
      <c r="D28" s="22">
        <v>1.1299999999999999E-2</v>
      </c>
      <c r="J28" s="12">
        <v>200</v>
      </c>
      <c r="K28" s="12">
        <f>X24</f>
        <v>933</v>
      </c>
      <c r="L28" s="18"/>
      <c r="M28" s="12"/>
      <c r="N28" s="140">
        <f t="shared" si="0"/>
        <v>8.8018867924528302E-2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Sheet50">
    <pageSetUpPr fitToPage="1"/>
  </sheetPr>
  <dimension ref="A1:AD50"/>
  <sheetViews>
    <sheetView zoomScaleNormal="100" zoomScaleSheetLayoutView="100" workbookViewId="0">
      <selection activeCell="AS38" sqref="AS38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71" t="s">
        <v>548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3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thickBot="1" x14ac:dyDescent="0.35">
      <c r="A2" s="53"/>
      <c r="B2" s="28"/>
      <c r="C2" s="28"/>
      <c r="D2" s="54" t="s">
        <v>623</v>
      </c>
      <c r="E2" s="28"/>
      <c r="F2" s="6">
        <v>17600</v>
      </c>
      <c r="G2" s="28"/>
      <c r="H2" s="55" t="s">
        <v>462</v>
      </c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56"/>
      <c r="W2" s="21">
        <v>1</v>
      </c>
      <c r="X2" s="21">
        <v>1951</v>
      </c>
      <c r="Y2" s="24">
        <v>44225</v>
      </c>
      <c r="Z2" s="21" t="s">
        <v>516</v>
      </c>
      <c r="AA2" s="21" t="s">
        <v>496</v>
      </c>
      <c r="AB2" s="21">
        <v>11.1</v>
      </c>
      <c r="AC2" s="21" t="s">
        <v>499</v>
      </c>
      <c r="AD2" s="21">
        <v>54</v>
      </c>
    </row>
    <row r="3" spans="1:30" ht="15.75" customHeight="1" thickBot="1" x14ac:dyDescent="0.25">
      <c r="A3" s="53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56"/>
      <c r="W3" s="21">
        <v>2</v>
      </c>
      <c r="X3" s="21">
        <v>1941</v>
      </c>
      <c r="Y3" s="24">
        <v>44217</v>
      </c>
      <c r="Z3" s="21" t="s">
        <v>524</v>
      </c>
      <c r="AA3" s="21" t="s">
        <v>495</v>
      </c>
      <c r="AB3" s="21">
        <v>11</v>
      </c>
      <c r="AC3" s="21" t="s">
        <v>499</v>
      </c>
      <c r="AD3" s="21">
        <v>69</v>
      </c>
    </row>
    <row r="4" spans="1:30" ht="15.75" customHeight="1" thickBot="1" x14ac:dyDescent="0.25">
      <c r="A4" s="39" t="s">
        <v>463</v>
      </c>
      <c r="B4" s="50" t="s">
        <v>498</v>
      </c>
      <c r="C4" s="51" t="s">
        <v>499</v>
      </c>
      <c r="D4" s="10" t="s">
        <v>466</v>
      </c>
      <c r="E4" s="46"/>
      <c r="F4" s="11" t="s">
        <v>467</v>
      </c>
      <c r="G4" s="11" t="s">
        <v>468</v>
      </c>
      <c r="H4" s="11" t="s">
        <v>469</v>
      </c>
      <c r="I4" s="46"/>
      <c r="J4" s="174" t="s">
        <v>470</v>
      </c>
      <c r="K4" s="175"/>
      <c r="L4" s="175"/>
      <c r="M4" s="175"/>
      <c r="N4" s="176"/>
      <c r="O4" s="28"/>
      <c r="P4" s="28"/>
      <c r="Q4" s="28"/>
      <c r="R4" s="28"/>
      <c r="S4" s="28"/>
      <c r="T4" s="28"/>
      <c r="U4" s="56"/>
      <c r="W4" s="21">
        <v>3</v>
      </c>
      <c r="X4" s="21">
        <v>1905</v>
      </c>
      <c r="Y4" s="24">
        <v>44217</v>
      </c>
      <c r="Z4" s="21" t="s">
        <v>513</v>
      </c>
      <c r="AA4" s="21" t="s">
        <v>495</v>
      </c>
      <c r="AB4" s="21">
        <v>10.8</v>
      </c>
      <c r="AC4" s="21" t="s">
        <v>498</v>
      </c>
      <c r="AD4" s="21">
        <v>56</v>
      </c>
    </row>
    <row r="5" spans="1:30" ht="15.75" customHeight="1" thickBot="1" x14ac:dyDescent="0.25">
      <c r="A5" s="40">
        <v>0</v>
      </c>
      <c r="B5" s="22">
        <v>3.0988636363636366E-3</v>
      </c>
      <c r="C5" s="22">
        <v>1.6619318181818183E-3</v>
      </c>
      <c r="D5" s="22">
        <v>4.7000000000000002E-3</v>
      </c>
      <c r="E5" s="46"/>
      <c r="F5" s="21" t="s">
        <v>471</v>
      </c>
      <c r="G5" s="23">
        <v>20676</v>
      </c>
      <c r="H5" s="21">
        <v>1.1499999999999999</v>
      </c>
      <c r="I5" s="46"/>
      <c r="J5" s="164" t="s">
        <v>472</v>
      </c>
      <c r="K5" s="165"/>
      <c r="L5" s="165"/>
      <c r="M5" s="165"/>
      <c r="N5" s="166"/>
      <c r="O5" s="28"/>
      <c r="P5" s="28"/>
      <c r="Q5" s="28"/>
      <c r="R5" s="28"/>
      <c r="S5" s="28"/>
      <c r="T5" s="28"/>
      <c r="U5" s="56"/>
      <c r="W5" s="21">
        <v>4</v>
      </c>
      <c r="X5" s="21">
        <v>1887</v>
      </c>
      <c r="Y5" s="24">
        <v>44229</v>
      </c>
      <c r="Z5" s="21" t="s">
        <v>513</v>
      </c>
      <c r="AA5" s="21" t="s">
        <v>493</v>
      </c>
      <c r="AB5" s="21">
        <v>10.7</v>
      </c>
      <c r="AC5" s="21" t="s">
        <v>498</v>
      </c>
      <c r="AD5" s="21">
        <v>60</v>
      </c>
    </row>
    <row r="6" spans="1:30" ht="15.75" customHeight="1" thickBot="1" x14ac:dyDescent="0.25">
      <c r="A6" s="40">
        <v>1</v>
      </c>
      <c r="B6" s="22">
        <v>1.6068181818181819E-3</v>
      </c>
      <c r="C6" s="22">
        <v>1.0227272727272728E-3</v>
      </c>
      <c r="D6" s="22">
        <v>2.5999999999999999E-3</v>
      </c>
      <c r="E6" s="46"/>
      <c r="F6" s="21" t="s">
        <v>473</v>
      </c>
      <c r="G6" s="23">
        <v>21389</v>
      </c>
      <c r="H6" s="21">
        <v>1.19</v>
      </c>
      <c r="I6" s="46"/>
      <c r="J6" s="47" t="s">
        <v>474</v>
      </c>
      <c r="K6" s="48">
        <f>LARGE((K8,K9),1)</f>
        <v>0.59165762745291384</v>
      </c>
      <c r="L6" s="46"/>
      <c r="M6" s="46"/>
      <c r="N6" s="48" t="s">
        <v>499</v>
      </c>
      <c r="O6" s="28"/>
      <c r="P6" s="28"/>
      <c r="Q6" s="28"/>
      <c r="R6" s="28"/>
      <c r="S6" s="28"/>
      <c r="T6" s="28"/>
      <c r="U6" s="56"/>
      <c r="W6" s="21">
        <v>5</v>
      </c>
      <c r="X6" s="21">
        <v>1885</v>
      </c>
      <c r="Y6" s="24">
        <v>44230</v>
      </c>
      <c r="Z6" s="21" t="s">
        <v>517</v>
      </c>
      <c r="AA6" s="21" t="s">
        <v>494</v>
      </c>
      <c r="AB6" s="21">
        <v>10.7</v>
      </c>
      <c r="AC6" s="21" t="s">
        <v>499</v>
      </c>
      <c r="AD6" s="21">
        <v>53</v>
      </c>
    </row>
    <row r="7" spans="1:30" ht="15.75" customHeight="1" thickBot="1" x14ac:dyDescent="0.25">
      <c r="A7" s="40">
        <v>2</v>
      </c>
      <c r="B7" s="22">
        <v>1.2625000000000002E-3</v>
      </c>
      <c r="C7" s="22">
        <v>8.0965909090909092E-4</v>
      </c>
      <c r="D7" s="22">
        <v>2.0999999999999999E-3</v>
      </c>
      <c r="E7" s="46"/>
      <c r="F7" s="21" t="s">
        <v>475</v>
      </c>
      <c r="G7" s="23">
        <v>21394</v>
      </c>
      <c r="H7" s="21">
        <v>1.19</v>
      </c>
      <c r="I7" s="46"/>
      <c r="J7" s="21" t="s">
        <v>476</v>
      </c>
      <c r="K7" s="48">
        <f>LARGE((K10,K11),1)</f>
        <v>0.62134561166952684</v>
      </c>
      <c r="L7" s="46"/>
      <c r="M7" s="46"/>
      <c r="N7" s="48" t="s">
        <v>498</v>
      </c>
      <c r="O7" s="28"/>
      <c r="P7" s="28"/>
      <c r="Q7" s="28"/>
      <c r="R7" s="28"/>
      <c r="S7" s="28"/>
      <c r="T7" s="28"/>
      <c r="U7" s="56"/>
      <c r="W7" s="21">
        <v>6</v>
      </c>
      <c r="X7" s="21">
        <v>1878</v>
      </c>
      <c r="Y7" s="24">
        <v>44209</v>
      </c>
      <c r="Z7" s="21" t="s">
        <v>517</v>
      </c>
      <c r="AA7" s="21" t="s">
        <v>494</v>
      </c>
      <c r="AB7" s="21">
        <v>10.7</v>
      </c>
      <c r="AC7" s="21" t="s">
        <v>499</v>
      </c>
      <c r="AD7" s="21">
        <v>53</v>
      </c>
    </row>
    <row r="8" spans="1:30" ht="15.75" customHeight="1" thickBot="1" x14ac:dyDescent="0.25">
      <c r="A8" s="40">
        <v>3</v>
      </c>
      <c r="B8" s="22">
        <v>1.2625000000000002E-3</v>
      </c>
      <c r="C8" s="22">
        <v>7.2443181818181818E-4</v>
      </c>
      <c r="D8" s="22">
        <v>2E-3</v>
      </c>
      <c r="E8" s="46"/>
      <c r="F8" s="21" t="s">
        <v>477</v>
      </c>
      <c r="G8" s="23">
        <v>19411</v>
      </c>
      <c r="H8" s="21">
        <v>1.08</v>
      </c>
      <c r="I8" s="46"/>
      <c r="J8" s="46"/>
      <c r="K8" s="52">
        <f>LARGE(B11:C11,1)/(B11+C11)</f>
        <v>0.59165762745291384</v>
      </c>
      <c r="L8" s="46"/>
      <c r="M8" s="46"/>
      <c r="N8" s="46"/>
      <c r="O8" s="28"/>
      <c r="P8" s="28"/>
      <c r="Q8" s="28"/>
      <c r="R8" s="28"/>
      <c r="S8" s="28"/>
      <c r="T8" s="28"/>
      <c r="U8" s="56"/>
      <c r="W8" s="21">
        <v>7</v>
      </c>
      <c r="X8" s="21">
        <v>1876</v>
      </c>
      <c r="Y8" s="24">
        <v>44230</v>
      </c>
      <c r="Z8" s="21" t="s">
        <v>515</v>
      </c>
      <c r="AA8" s="21" t="s">
        <v>494</v>
      </c>
      <c r="AB8" s="21">
        <v>10.7</v>
      </c>
      <c r="AC8" s="21" t="s">
        <v>498</v>
      </c>
      <c r="AD8" s="21">
        <v>52</v>
      </c>
    </row>
    <row r="9" spans="1:30" ht="15.75" customHeight="1" thickBot="1" x14ac:dyDescent="0.25">
      <c r="A9" s="40">
        <v>4</v>
      </c>
      <c r="B9" s="22">
        <v>1.9511363636363634E-3</v>
      </c>
      <c r="C9" s="22">
        <v>1.9176136363636364E-3</v>
      </c>
      <c r="D9" s="22">
        <v>3.8999999999999998E-3</v>
      </c>
      <c r="E9" s="46"/>
      <c r="F9" s="21" t="s">
        <v>478</v>
      </c>
      <c r="G9" s="23">
        <v>17010</v>
      </c>
      <c r="H9" s="21">
        <v>0.95</v>
      </c>
      <c r="I9" s="46"/>
      <c r="J9" s="46"/>
      <c r="K9" s="52">
        <f>LARGE(B12:C12,1)/(B12+C12)</f>
        <v>0.54703345045276652</v>
      </c>
      <c r="L9" s="46"/>
      <c r="M9" s="46"/>
      <c r="N9" s="46"/>
      <c r="O9" s="28"/>
      <c r="P9" s="28"/>
      <c r="Q9" s="28"/>
      <c r="R9" s="28"/>
      <c r="S9" s="28"/>
      <c r="T9" s="28"/>
      <c r="U9" s="56"/>
      <c r="W9" s="21">
        <v>8</v>
      </c>
      <c r="X9" s="21">
        <v>1873</v>
      </c>
      <c r="Y9" s="24">
        <v>44267</v>
      </c>
      <c r="Z9" s="21" t="s">
        <v>515</v>
      </c>
      <c r="AA9" s="21" t="s">
        <v>496</v>
      </c>
      <c r="AB9" s="21">
        <v>10.6</v>
      </c>
      <c r="AC9" s="21" t="s">
        <v>498</v>
      </c>
      <c r="AD9" s="21">
        <v>52</v>
      </c>
    </row>
    <row r="10" spans="1:30" ht="15.75" customHeight="1" thickBot="1" x14ac:dyDescent="0.25">
      <c r="A10" s="40">
        <v>5</v>
      </c>
      <c r="B10" s="22">
        <v>6.1403409090909087E-3</v>
      </c>
      <c r="C10" s="22">
        <v>5.8380681818181821E-3</v>
      </c>
      <c r="D10" s="22">
        <v>1.2E-2</v>
      </c>
      <c r="E10" s="46"/>
      <c r="F10" s="21" t="s">
        <v>479</v>
      </c>
      <c r="G10" s="23">
        <v>15448</v>
      </c>
      <c r="H10" s="21">
        <v>0.86</v>
      </c>
      <c r="I10" s="46"/>
      <c r="J10" s="46"/>
      <c r="K10" s="52">
        <f>LARGE(B20:C20,1)/(B20+C20)</f>
        <v>0.59673637812998226</v>
      </c>
      <c r="L10" s="46"/>
      <c r="M10" s="46"/>
      <c r="N10" s="46"/>
      <c r="O10" s="28"/>
      <c r="P10" s="28"/>
      <c r="Q10" s="28"/>
      <c r="R10" s="28"/>
      <c r="S10" s="28"/>
      <c r="T10" s="28"/>
      <c r="U10" s="56"/>
      <c r="W10" s="21">
        <v>9</v>
      </c>
      <c r="X10" s="21">
        <v>1870</v>
      </c>
      <c r="Y10" s="24">
        <v>44229</v>
      </c>
      <c r="Z10" s="21" t="s">
        <v>517</v>
      </c>
      <c r="AA10" s="21" t="s">
        <v>493</v>
      </c>
      <c r="AB10" s="21">
        <v>10.6</v>
      </c>
      <c r="AC10" s="21" t="s">
        <v>499</v>
      </c>
      <c r="AD10" s="21">
        <v>53</v>
      </c>
    </row>
    <row r="11" spans="1:30" ht="15.75" customHeight="1" thickBot="1" x14ac:dyDescent="0.25">
      <c r="A11" s="40">
        <v>6</v>
      </c>
      <c r="B11" s="22">
        <v>1.4117045454545455E-2</v>
      </c>
      <c r="C11" s="22">
        <v>2.0454545454545454E-2</v>
      </c>
      <c r="D11" s="22">
        <v>3.4700000000000002E-2</v>
      </c>
      <c r="E11" s="46"/>
      <c r="F11" s="21" t="s">
        <v>480</v>
      </c>
      <c r="G11" s="23">
        <v>13992</v>
      </c>
      <c r="H11" s="21">
        <v>0.78</v>
      </c>
      <c r="I11" s="46"/>
      <c r="J11" s="46"/>
      <c r="K11" s="52">
        <f>LARGE(B21:C21,1)/(B21+C21)</f>
        <v>0.62134561166952684</v>
      </c>
      <c r="L11" s="46"/>
      <c r="M11" s="46"/>
      <c r="N11" s="46"/>
      <c r="O11" s="28"/>
      <c r="P11" s="28"/>
      <c r="Q11" s="28"/>
      <c r="R11" s="28"/>
      <c r="S11" s="28"/>
      <c r="T11" s="28"/>
      <c r="U11" s="56"/>
      <c r="W11" s="21">
        <v>10</v>
      </c>
      <c r="X11" s="21">
        <v>1867</v>
      </c>
      <c r="Y11" s="24">
        <v>44210</v>
      </c>
      <c r="Z11" s="21" t="s">
        <v>514</v>
      </c>
      <c r="AA11" s="21" t="s">
        <v>495</v>
      </c>
      <c r="AB11" s="21">
        <v>10.6</v>
      </c>
      <c r="AC11" s="21" t="s">
        <v>498</v>
      </c>
      <c r="AD11" s="21">
        <v>54</v>
      </c>
    </row>
    <row r="12" spans="1:30" ht="15.75" customHeight="1" thickBot="1" x14ac:dyDescent="0.25">
      <c r="A12" s="40">
        <v>7</v>
      </c>
      <c r="B12" s="22">
        <v>2.7028977272727274E-2</v>
      </c>
      <c r="C12" s="22">
        <v>3.2642045454545451E-2</v>
      </c>
      <c r="D12" s="22">
        <v>5.9799999999999999E-2</v>
      </c>
      <c r="E12" s="46"/>
      <c r="F12" s="21" t="s">
        <v>481</v>
      </c>
      <c r="G12" s="23">
        <v>14592</v>
      </c>
      <c r="H12" s="21">
        <v>0.81</v>
      </c>
      <c r="I12" s="46"/>
      <c r="J12" s="46"/>
      <c r="K12" s="46"/>
      <c r="L12" s="46"/>
      <c r="M12" s="46"/>
      <c r="N12" s="46"/>
      <c r="O12" s="28"/>
      <c r="P12" s="28"/>
      <c r="Q12" s="28"/>
      <c r="R12" s="28"/>
      <c r="S12" s="28"/>
      <c r="T12" s="28"/>
      <c r="U12" s="56"/>
      <c r="W12" s="21">
        <v>20</v>
      </c>
      <c r="X12" s="21">
        <v>1844</v>
      </c>
      <c r="Y12" s="24">
        <v>44210</v>
      </c>
      <c r="Z12" s="21" t="s">
        <v>513</v>
      </c>
      <c r="AA12" s="21" t="s">
        <v>495</v>
      </c>
      <c r="AB12" s="21">
        <v>10.5</v>
      </c>
      <c r="AC12" s="21" t="s">
        <v>498</v>
      </c>
      <c r="AD12" s="21">
        <v>57</v>
      </c>
    </row>
    <row r="13" spans="1:30" ht="15.75" customHeight="1" thickBot="1" x14ac:dyDescent="0.25">
      <c r="A13" s="40">
        <v>8</v>
      </c>
      <c r="B13" s="22">
        <v>2.9611363636363634E-2</v>
      </c>
      <c r="C13" s="22">
        <v>3.2045454545454544E-2</v>
      </c>
      <c r="D13" s="22">
        <v>6.1699999999999998E-2</v>
      </c>
      <c r="E13" s="46"/>
      <c r="F13" s="21" t="s">
        <v>482</v>
      </c>
      <c r="G13" s="23">
        <v>14390</v>
      </c>
      <c r="H13" s="21">
        <v>0.8</v>
      </c>
      <c r="I13" s="46"/>
      <c r="J13" s="46"/>
      <c r="K13" s="46"/>
      <c r="L13" s="46"/>
      <c r="M13" s="46"/>
      <c r="N13" s="46"/>
      <c r="O13" s="28"/>
      <c r="P13" s="28"/>
      <c r="Q13" s="28"/>
      <c r="R13" s="28"/>
      <c r="S13" s="28"/>
      <c r="T13" s="28"/>
      <c r="U13" s="56"/>
      <c r="W13" s="21">
        <v>25</v>
      </c>
      <c r="X13" s="21">
        <v>1831</v>
      </c>
      <c r="Y13" s="24">
        <v>44228</v>
      </c>
      <c r="Z13" s="21" t="s">
        <v>514</v>
      </c>
      <c r="AA13" s="21" t="s">
        <v>492</v>
      </c>
      <c r="AB13" s="21">
        <v>10.4</v>
      </c>
      <c r="AC13" s="21" t="s">
        <v>498</v>
      </c>
      <c r="AD13" s="21">
        <v>55</v>
      </c>
    </row>
    <row r="14" spans="1:30" ht="15.75" customHeight="1" thickBot="1" x14ac:dyDescent="0.25">
      <c r="A14" s="40">
        <v>9</v>
      </c>
      <c r="B14" s="22">
        <v>3.1734659090909091E-2</v>
      </c>
      <c r="C14" s="22">
        <v>2.8721590909090908E-2</v>
      </c>
      <c r="D14" s="22">
        <v>6.0499999999999998E-2</v>
      </c>
      <c r="E14" s="46"/>
      <c r="F14" s="21" t="s">
        <v>483</v>
      </c>
      <c r="G14" s="23">
        <v>17374</v>
      </c>
      <c r="H14" s="21"/>
      <c r="I14" s="46"/>
      <c r="J14" s="46"/>
      <c r="K14" s="46"/>
      <c r="L14" s="46"/>
      <c r="M14" s="46"/>
      <c r="N14" s="46"/>
      <c r="O14" s="28"/>
      <c r="P14" s="28"/>
      <c r="Q14" s="28"/>
      <c r="R14" s="28"/>
      <c r="S14" s="28"/>
      <c r="T14" s="28"/>
      <c r="U14" s="56"/>
      <c r="W14" s="21">
        <v>30</v>
      </c>
      <c r="X14" s="21">
        <v>1820</v>
      </c>
      <c r="Y14" s="24">
        <v>44216</v>
      </c>
      <c r="Z14" s="21" t="s">
        <v>513</v>
      </c>
      <c r="AA14" s="21" t="s">
        <v>494</v>
      </c>
      <c r="AB14" s="21">
        <v>10.3</v>
      </c>
      <c r="AC14" s="21" t="s">
        <v>498</v>
      </c>
      <c r="AD14" s="21">
        <v>58</v>
      </c>
    </row>
    <row r="15" spans="1:30" ht="15.75" customHeight="1" thickBot="1" x14ac:dyDescent="0.25">
      <c r="A15" s="40">
        <v>10</v>
      </c>
      <c r="B15" s="22">
        <v>3.4431818181818181E-2</v>
      </c>
      <c r="C15" s="22">
        <v>2.9403409090909091E-2</v>
      </c>
      <c r="D15" s="22">
        <v>6.3899999999999998E-2</v>
      </c>
      <c r="E15" s="46"/>
      <c r="F15" s="21" t="s">
        <v>484</v>
      </c>
      <c r="G15" s="23">
        <v>18588</v>
      </c>
      <c r="H15" s="21"/>
      <c r="I15" s="46"/>
      <c r="J15" s="46"/>
      <c r="K15" s="46"/>
      <c r="L15" s="46"/>
      <c r="M15" s="46"/>
      <c r="N15" s="46"/>
      <c r="O15" s="28"/>
      <c r="P15" s="28"/>
      <c r="Q15" s="28"/>
      <c r="R15" s="28"/>
      <c r="S15" s="28"/>
      <c r="T15" s="28"/>
      <c r="U15" s="56"/>
      <c r="W15" s="21">
        <v>35</v>
      </c>
      <c r="X15" s="21">
        <v>1815</v>
      </c>
      <c r="Y15" s="24">
        <v>44258</v>
      </c>
      <c r="Z15" s="21" t="s">
        <v>513</v>
      </c>
      <c r="AA15" s="21" t="s">
        <v>494</v>
      </c>
      <c r="AB15" s="21">
        <v>10.3</v>
      </c>
      <c r="AC15" s="21" t="s">
        <v>498</v>
      </c>
      <c r="AD15" s="21">
        <v>60</v>
      </c>
    </row>
    <row r="16" spans="1:30" ht="15.75" customHeight="1" thickBot="1" x14ac:dyDescent="0.25">
      <c r="A16" s="40">
        <v>11</v>
      </c>
      <c r="B16" s="22">
        <v>3.7989772727272726E-2</v>
      </c>
      <c r="C16" s="22">
        <v>2.9531249999999998E-2</v>
      </c>
      <c r="D16" s="22">
        <v>6.7500000000000004E-2</v>
      </c>
      <c r="E16" s="46"/>
      <c r="F16" s="21" t="s">
        <v>485</v>
      </c>
      <c r="G16" s="23">
        <v>20379</v>
      </c>
      <c r="H16" s="21"/>
      <c r="I16" s="46"/>
      <c r="J16" s="46"/>
      <c r="K16" s="46"/>
      <c r="L16" s="46"/>
      <c r="M16" s="46"/>
      <c r="N16" s="46"/>
      <c r="O16" s="28"/>
      <c r="P16" s="28"/>
      <c r="Q16" s="28"/>
      <c r="R16" s="28"/>
      <c r="S16" s="28"/>
      <c r="T16" s="28"/>
      <c r="U16" s="56"/>
      <c r="W16" s="21">
        <v>40</v>
      </c>
      <c r="X16" s="21">
        <v>1796</v>
      </c>
      <c r="Y16" s="24">
        <v>44236</v>
      </c>
      <c r="Z16" s="21" t="s">
        <v>513</v>
      </c>
      <c r="AA16" s="21" t="s">
        <v>493</v>
      </c>
      <c r="AB16" s="21">
        <v>10.199999999999999</v>
      </c>
      <c r="AC16" s="21" t="s">
        <v>498</v>
      </c>
      <c r="AD16" s="21">
        <v>62</v>
      </c>
    </row>
    <row r="17" spans="1:30" ht="15.75" customHeight="1" thickBot="1" x14ac:dyDescent="0.25">
      <c r="A17" s="40">
        <v>12</v>
      </c>
      <c r="B17" s="22">
        <v>4.062954545454546E-2</v>
      </c>
      <c r="C17" s="22">
        <v>3.012784090909091E-2</v>
      </c>
      <c r="D17" s="22">
        <v>7.0699999999999999E-2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28"/>
      <c r="P17" s="28"/>
      <c r="Q17" s="28"/>
      <c r="R17" s="28"/>
      <c r="S17" s="28"/>
      <c r="T17" s="28"/>
      <c r="U17" s="56"/>
      <c r="W17" s="21">
        <v>45</v>
      </c>
      <c r="X17" s="21">
        <v>1784</v>
      </c>
      <c r="Y17" s="24">
        <v>44231</v>
      </c>
      <c r="Z17" s="21" t="s">
        <v>524</v>
      </c>
      <c r="AA17" s="21" t="s">
        <v>495</v>
      </c>
      <c r="AB17" s="21">
        <v>10.1</v>
      </c>
      <c r="AC17" s="21" t="s">
        <v>499</v>
      </c>
      <c r="AD17" s="21">
        <v>61</v>
      </c>
    </row>
    <row r="18" spans="1:30" ht="15.75" customHeight="1" thickBot="1" x14ac:dyDescent="0.25">
      <c r="A18" s="40">
        <v>13</v>
      </c>
      <c r="B18" s="22">
        <v>4.1318181818181816E-2</v>
      </c>
      <c r="C18" s="22">
        <v>3.0767045454545453E-2</v>
      </c>
      <c r="D18" s="22">
        <v>7.1999999999999995E-2</v>
      </c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28"/>
      <c r="P18" s="28"/>
      <c r="Q18" s="28"/>
      <c r="R18" s="28"/>
      <c r="S18" s="28"/>
      <c r="T18" s="28"/>
      <c r="U18" s="56"/>
      <c r="W18" s="21">
        <v>50</v>
      </c>
      <c r="X18" s="21">
        <v>1780</v>
      </c>
      <c r="Y18" s="24">
        <v>44211</v>
      </c>
      <c r="Z18" s="21" t="s">
        <v>514</v>
      </c>
      <c r="AA18" s="21" t="s">
        <v>496</v>
      </c>
      <c r="AB18" s="21">
        <v>10.1</v>
      </c>
      <c r="AC18" s="21" t="s">
        <v>498</v>
      </c>
      <c r="AD18" s="21">
        <v>58</v>
      </c>
    </row>
    <row r="19" spans="1:30" ht="15.75" customHeight="1" thickBot="1" x14ac:dyDescent="0.25">
      <c r="A19" s="40">
        <v>14</v>
      </c>
      <c r="B19" s="22">
        <v>4.1490340909090907E-2</v>
      </c>
      <c r="C19" s="22">
        <v>3.1534090909090907E-2</v>
      </c>
      <c r="D19" s="22">
        <v>7.2999999999999995E-2</v>
      </c>
      <c r="E19" s="46"/>
      <c r="F19" s="11" t="s">
        <v>486</v>
      </c>
      <c r="G19" s="11" t="s">
        <v>468</v>
      </c>
      <c r="H19" s="11" t="s">
        <v>469</v>
      </c>
      <c r="I19" s="46"/>
      <c r="J19" s="177" t="s">
        <v>487</v>
      </c>
      <c r="K19" s="178"/>
      <c r="L19" s="178"/>
      <c r="M19" s="178"/>
      <c r="N19" s="179"/>
      <c r="O19" s="28"/>
      <c r="P19" s="28"/>
      <c r="Q19" s="28"/>
      <c r="R19" s="28"/>
      <c r="S19" s="28"/>
      <c r="T19" s="28"/>
      <c r="U19" s="56"/>
      <c r="W19" s="21">
        <v>75</v>
      </c>
      <c r="X19" s="21">
        <v>1750</v>
      </c>
      <c r="Y19" s="24">
        <v>44263</v>
      </c>
      <c r="Z19" s="21" t="s">
        <v>513</v>
      </c>
      <c r="AA19" s="21" t="s">
        <v>492</v>
      </c>
      <c r="AB19" s="21">
        <v>9.9</v>
      </c>
      <c r="AC19" s="21" t="s">
        <v>498</v>
      </c>
      <c r="AD19" s="21">
        <v>59</v>
      </c>
    </row>
    <row r="20" spans="1:30" ht="15.75" customHeight="1" thickBot="1" x14ac:dyDescent="0.25">
      <c r="A20" s="40">
        <v>15</v>
      </c>
      <c r="B20" s="22">
        <v>4.3384090909090914E-2</v>
      </c>
      <c r="C20" s="22">
        <v>2.931818181818182E-2</v>
      </c>
      <c r="D20" s="22">
        <v>7.2599999999999998E-2</v>
      </c>
      <c r="E20" s="46"/>
      <c r="F20" s="21" t="s">
        <v>488</v>
      </c>
      <c r="G20" s="23">
        <v>12749</v>
      </c>
      <c r="H20" s="21">
        <v>0.71</v>
      </c>
      <c r="I20" s="46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28"/>
      <c r="P20" s="28"/>
      <c r="Q20" s="28"/>
      <c r="R20" s="28"/>
      <c r="S20" s="28"/>
      <c r="T20" s="28"/>
      <c r="U20" s="56"/>
      <c r="W20" s="21">
        <v>100</v>
      </c>
      <c r="X20" s="21">
        <v>1731</v>
      </c>
      <c r="Y20" s="24">
        <v>44217</v>
      </c>
      <c r="Z20" s="21" t="s">
        <v>517</v>
      </c>
      <c r="AA20" s="21" t="s">
        <v>495</v>
      </c>
      <c r="AB20" s="21">
        <v>9.8000000000000007</v>
      </c>
      <c r="AC20" s="21" t="s">
        <v>499</v>
      </c>
      <c r="AD20" s="21">
        <v>52</v>
      </c>
    </row>
    <row r="21" spans="1:30" ht="15.75" customHeight="1" thickBot="1" x14ac:dyDescent="0.25">
      <c r="A21" s="40">
        <v>16</v>
      </c>
      <c r="B21" s="22">
        <v>4.6081249999999997E-2</v>
      </c>
      <c r="C21" s="22">
        <v>2.8082386363636365E-2</v>
      </c>
      <c r="D21" s="22">
        <v>7.3999999999999996E-2</v>
      </c>
      <c r="E21" s="46"/>
      <c r="F21" s="21" t="s">
        <v>492</v>
      </c>
      <c r="G21" s="23">
        <v>18170</v>
      </c>
      <c r="H21" s="21">
        <v>1.01</v>
      </c>
      <c r="I21" s="46"/>
      <c r="J21" s="21">
        <v>5</v>
      </c>
      <c r="K21" s="21">
        <f>X6</f>
        <v>1885</v>
      </c>
      <c r="L21" s="24"/>
      <c r="M21" s="21"/>
      <c r="N21" s="49">
        <f>K21/$F$2</f>
        <v>0.10710227272727273</v>
      </c>
      <c r="O21" s="28"/>
      <c r="P21" s="28"/>
      <c r="Q21" s="28"/>
      <c r="R21" s="28"/>
      <c r="S21" s="28"/>
      <c r="T21" s="28"/>
      <c r="U21" s="56"/>
      <c r="W21" s="21">
        <v>125</v>
      </c>
      <c r="X21" s="21">
        <v>1709</v>
      </c>
      <c r="Y21" s="24">
        <v>44208</v>
      </c>
      <c r="Z21" s="21" t="s">
        <v>518</v>
      </c>
      <c r="AA21" s="21" t="s">
        <v>493</v>
      </c>
      <c r="AB21" s="21">
        <v>9.6999999999999993</v>
      </c>
      <c r="AC21" s="21" t="s">
        <v>498</v>
      </c>
      <c r="AD21" s="21">
        <v>51</v>
      </c>
    </row>
    <row r="22" spans="1:30" ht="15.75" customHeight="1" thickBot="1" x14ac:dyDescent="0.25">
      <c r="A22" s="40">
        <v>17</v>
      </c>
      <c r="B22" s="22">
        <v>4.6884659090909088E-2</v>
      </c>
      <c r="C22" s="22">
        <v>2.5994318181818181E-2</v>
      </c>
      <c r="D22" s="22">
        <v>7.2800000000000004E-2</v>
      </c>
      <c r="E22" s="46"/>
      <c r="F22" s="21" t="s">
        <v>493</v>
      </c>
      <c r="G22" s="23">
        <v>18798</v>
      </c>
      <c r="H22" s="21">
        <v>1.05</v>
      </c>
      <c r="I22" s="46"/>
      <c r="J22" s="21">
        <v>10</v>
      </c>
      <c r="K22" s="21">
        <f>X11</f>
        <v>1867</v>
      </c>
      <c r="L22" s="24"/>
      <c r="M22" s="21"/>
      <c r="N22" s="49">
        <f t="shared" ref="N22:N28" si="0">K22/$F$2</f>
        <v>0.10607954545454545</v>
      </c>
      <c r="O22" s="28"/>
      <c r="P22" s="28"/>
      <c r="Q22" s="28"/>
      <c r="R22" s="28"/>
      <c r="S22" s="28"/>
      <c r="T22" s="28"/>
      <c r="U22" s="56"/>
      <c r="W22" s="21">
        <v>150</v>
      </c>
      <c r="X22" s="21">
        <v>1693</v>
      </c>
      <c r="Y22" s="24">
        <v>44288</v>
      </c>
      <c r="Z22" s="21" t="s">
        <v>516</v>
      </c>
      <c r="AA22" s="21" t="s">
        <v>496</v>
      </c>
      <c r="AB22" s="21">
        <v>9.6</v>
      </c>
      <c r="AC22" s="21" t="s">
        <v>498</v>
      </c>
      <c r="AD22" s="21">
        <v>52</v>
      </c>
    </row>
    <row r="23" spans="1:30" ht="15.75" customHeight="1" thickBot="1" x14ac:dyDescent="0.25">
      <c r="A23" s="40">
        <v>18</v>
      </c>
      <c r="B23" s="22">
        <v>3.8276704545454544E-2</v>
      </c>
      <c r="C23" s="22">
        <v>2.0625000000000001E-2</v>
      </c>
      <c r="D23" s="22">
        <v>5.8900000000000001E-2</v>
      </c>
      <c r="E23" s="46"/>
      <c r="F23" s="21" t="s">
        <v>494</v>
      </c>
      <c r="G23" s="23">
        <v>19380</v>
      </c>
      <c r="H23" s="21">
        <v>1.08</v>
      </c>
      <c r="I23" s="46"/>
      <c r="J23" s="21">
        <v>20</v>
      </c>
      <c r="K23" s="21">
        <f>X12</f>
        <v>1844</v>
      </c>
      <c r="L23" s="24"/>
      <c r="M23" s="21"/>
      <c r="N23" s="49">
        <f t="shared" si="0"/>
        <v>0.10477272727272727</v>
      </c>
      <c r="O23" s="28"/>
      <c r="P23" s="28"/>
      <c r="Q23" s="28"/>
      <c r="R23" s="28"/>
      <c r="S23" s="28"/>
      <c r="T23" s="28"/>
      <c r="U23" s="56"/>
      <c r="W23" s="21">
        <v>175</v>
      </c>
      <c r="X23" s="21">
        <v>1682</v>
      </c>
      <c r="Y23" s="24">
        <v>44209</v>
      </c>
      <c r="Z23" s="21" t="s">
        <v>516</v>
      </c>
      <c r="AA23" s="21" t="s">
        <v>494</v>
      </c>
      <c r="AB23" s="21">
        <v>9.6</v>
      </c>
      <c r="AC23" s="21" t="s">
        <v>499</v>
      </c>
      <c r="AD23" s="21">
        <v>52</v>
      </c>
    </row>
    <row r="24" spans="1:30" ht="15.75" customHeight="1" thickBot="1" x14ac:dyDescent="0.25">
      <c r="A24" s="40">
        <v>19</v>
      </c>
      <c r="B24" s="22">
        <v>2.8406250000000001E-2</v>
      </c>
      <c r="C24" s="22">
        <v>1.5255681818181818E-2</v>
      </c>
      <c r="D24" s="22">
        <v>4.36E-2</v>
      </c>
      <c r="E24" s="46"/>
      <c r="F24" s="21" t="s">
        <v>495</v>
      </c>
      <c r="G24" s="23">
        <v>19954</v>
      </c>
      <c r="H24" s="21">
        <v>1.1100000000000001</v>
      </c>
      <c r="I24" s="46"/>
      <c r="J24" s="21">
        <v>30</v>
      </c>
      <c r="K24" s="21">
        <f>X14</f>
        <v>1820</v>
      </c>
      <c r="L24" s="24"/>
      <c r="M24" s="21"/>
      <c r="N24" s="49">
        <f t="shared" si="0"/>
        <v>0.10340909090909091</v>
      </c>
      <c r="O24" s="28"/>
      <c r="P24" s="28"/>
      <c r="Q24" s="28"/>
      <c r="R24" s="28"/>
      <c r="S24" s="28"/>
      <c r="T24" s="28"/>
      <c r="U24" s="56"/>
      <c r="W24" s="21">
        <v>200</v>
      </c>
      <c r="X24" s="21">
        <v>1664</v>
      </c>
      <c r="Y24" s="24">
        <v>44251</v>
      </c>
      <c r="Z24" s="21" t="s">
        <v>518</v>
      </c>
      <c r="AA24" s="21" t="s">
        <v>494</v>
      </c>
      <c r="AB24" s="21">
        <v>9.5</v>
      </c>
      <c r="AC24" s="21" t="s">
        <v>498</v>
      </c>
      <c r="AD24" s="21">
        <v>53</v>
      </c>
    </row>
    <row r="25" spans="1:30" ht="15.75" customHeight="1" thickBot="1" x14ac:dyDescent="0.25">
      <c r="A25" s="40">
        <v>20</v>
      </c>
      <c r="B25" s="22">
        <v>2.3011931818181817E-2</v>
      </c>
      <c r="C25" s="22">
        <v>1.1676136363636364E-2</v>
      </c>
      <c r="D25" s="22">
        <v>3.4700000000000002E-2</v>
      </c>
      <c r="E25" s="46"/>
      <c r="F25" s="21" t="s">
        <v>496</v>
      </c>
      <c r="G25" s="23">
        <v>20101</v>
      </c>
      <c r="H25" s="21">
        <v>1.1200000000000001</v>
      </c>
      <c r="I25" s="46"/>
      <c r="J25" s="21">
        <v>50</v>
      </c>
      <c r="K25" s="21">
        <f>X18</f>
        <v>1780</v>
      </c>
      <c r="L25" s="24"/>
      <c r="M25" s="21"/>
      <c r="N25" s="49">
        <f t="shared" si="0"/>
        <v>0.10113636363636364</v>
      </c>
      <c r="O25" s="28"/>
      <c r="P25" s="28"/>
      <c r="Q25" s="28"/>
      <c r="R25" s="28"/>
      <c r="S25" s="28"/>
      <c r="T25" s="28"/>
      <c r="U25" s="56"/>
    </row>
    <row r="26" spans="1:30" ht="15.75" customHeight="1" thickBot="1" x14ac:dyDescent="0.25">
      <c r="A26" s="40">
        <v>21</v>
      </c>
      <c r="B26" s="22">
        <v>1.6928977272727273E-2</v>
      </c>
      <c r="C26" s="22">
        <v>8.5653409090909096E-3</v>
      </c>
      <c r="D26" s="22">
        <v>2.5499999999999998E-2</v>
      </c>
      <c r="E26" s="46"/>
      <c r="F26" s="21" t="s">
        <v>497</v>
      </c>
      <c r="G26" s="23">
        <v>16260</v>
      </c>
      <c r="H26" s="21">
        <v>0.91</v>
      </c>
      <c r="I26" s="46"/>
      <c r="J26" s="21">
        <v>100</v>
      </c>
      <c r="K26" s="21">
        <f>X20</f>
        <v>1731</v>
      </c>
      <c r="L26" s="24"/>
      <c r="M26" s="21"/>
      <c r="N26" s="49">
        <f t="shared" si="0"/>
        <v>9.8352272727272733E-2</v>
      </c>
      <c r="O26" s="28"/>
      <c r="P26" s="28"/>
      <c r="Q26" s="28"/>
      <c r="R26" s="28"/>
      <c r="S26" s="28"/>
      <c r="T26" s="28"/>
      <c r="U26" s="56"/>
    </row>
    <row r="27" spans="1:30" ht="15.75" customHeight="1" thickBot="1" x14ac:dyDescent="0.25">
      <c r="A27" s="40">
        <v>22</v>
      </c>
      <c r="B27" s="22">
        <v>1.1247727272727272E-2</v>
      </c>
      <c r="C27" s="22">
        <v>6.3494318181818183E-3</v>
      </c>
      <c r="D27" s="22">
        <v>1.7600000000000001E-2</v>
      </c>
      <c r="E27" s="46"/>
      <c r="F27" s="46"/>
      <c r="G27" s="46"/>
      <c r="H27" s="46"/>
      <c r="I27" s="46"/>
      <c r="J27" s="21">
        <v>150</v>
      </c>
      <c r="K27" s="21">
        <f>X22</f>
        <v>1693</v>
      </c>
      <c r="L27" s="24"/>
      <c r="M27" s="21"/>
      <c r="N27" s="49">
        <f t="shared" si="0"/>
        <v>9.6193181818181817E-2</v>
      </c>
      <c r="O27" s="28"/>
      <c r="P27" s="28"/>
      <c r="Q27" s="28"/>
      <c r="R27" s="28"/>
      <c r="S27" s="28"/>
      <c r="T27" s="28"/>
      <c r="U27" s="56"/>
    </row>
    <row r="28" spans="1:30" ht="15.75" customHeight="1" thickBot="1" x14ac:dyDescent="0.25">
      <c r="A28" s="40">
        <v>23</v>
      </c>
      <c r="B28" s="22">
        <v>6.0255681818181823E-3</v>
      </c>
      <c r="C28" s="22">
        <v>3.1107954545454546E-3</v>
      </c>
      <c r="D28" s="22">
        <v>9.1000000000000004E-3</v>
      </c>
      <c r="E28" s="46"/>
      <c r="F28" s="46"/>
      <c r="G28" s="46"/>
      <c r="H28" s="46"/>
      <c r="I28" s="46"/>
      <c r="J28" s="21">
        <v>200</v>
      </c>
      <c r="K28" s="21">
        <f>X24</f>
        <v>1664</v>
      </c>
      <c r="L28" s="24"/>
      <c r="M28" s="21"/>
      <c r="N28" s="49">
        <f t="shared" si="0"/>
        <v>9.4545454545454544E-2</v>
      </c>
      <c r="O28" s="28"/>
      <c r="P28" s="28"/>
      <c r="Q28" s="28"/>
      <c r="R28" s="28"/>
      <c r="S28" s="28"/>
      <c r="T28" s="28"/>
      <c r="U28" s="56"/>
    </row>
    <row r="29" spans="1:30" ht="15.75" customHeight="1" thickBot="1" x14ac:dyDescent="0.25">
      <c r="A29" s="57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9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Sheet51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549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4">
      <c r="D2" s="5" t="s">
        <v>673</v>
      </c>
      <c r="F2" s="6">
        <v>26900</v>
      </c>
      <c r="H2" s="7" t="s">
        <v>462</v>
      </c>
      <c r="W2" s="21">
        <v>1</v>
      </c>
      <c r="X2" s="21">
        <v>4039</v>
      </c>
      <c r="Y2" s="24">
        <v>44737</v>
      </c>
      <c r="Z2" s="21" t="s">
        <v>521</v>
      </c>
      <c r="AA2" s="21" t="s">
        <v>497</v>
      </c>
      <c r="AB2" s="21">
        <v>15</v>
      </c>
      <c r="AC2" s="21" t="s">
        <v>465</v>
      </c>
      <c r="AD2" s="21">
        <v>82</v>
      </c>
    </row>
    <row r="3" spans="1:30" ht="15.75" customHeight="1" thickBot="1" x14ac:dyDescent="0.25">
      <c r="W3" s="21">
        <v>2</v>
      </c>
      <c r="X3" s="21">
        <v>3200</v>
      </c>
      <c r="Y3" s="24">
        <v>44798</v>
      </c>
      <c r="Z3" s="21" t="s">
        <v>514</v>
      </c>
      <c r="AA3" s="21" t="s">
        <v>495</v>
      </c>
      <c r="AB3" s="21">
        <v>11.9</v>
      </c>
      <c r="AC3" s="21" t="s">
        <v>465</v>
      </c>
      <c r="AD3" s="21">
        <v>72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3170</v>
      </c>
      <c r="Y4" s="24">
        <v>44606</v>
      </c>
      <c r="Z4" s="21" t="s">
        <v>513</v>
      </c>
      <c r="AA4" s="21" t="s">
        <v>492</v>
      </c>
      <c r="AB4" s="21">
        <v>11.8</v>
      </c>
      <c r="AC4" s="21" t="s">
        <v>465</v>
      </c>
      <c r="AD4" s="21">
        <v>56</v>
      </c>
    </row>
    <row r="5" spans="1:30" ht="15.75" customHeight="1" thickBot="1" x14ac:dyDescent="0.25">
      <c r="A5" s="21">
        <v>0</v>
      </c>
      <c r="B5" s="22">
        <v>3.0446096654275089E-3</v>
      </c>
      <c r="C5" s="22">
        <v>4.1464684014869881E-3</v>
      </c>
      <c r="D5" s="41">
        <v>7.1999999999999998E-3</v>
      </c>
      <c r="F5" s="21" t="s">
        <v>471</v>
      </c>
      <c r="G5" s="23">
        <v>29089</v>
      </c>
      <c r="H5" s="21">
        <v>1.08</v>
      </c>
      <c r="J5" s="164" t="s">
        <v>472</v>
      </c>
      <c r="K5" s="165"/>
      <c r="L5" s="165"/>
      <c r="M5" s="165"/>
      <c r="N5" s="166"/>
      <c r="W5" s="21">
        <v>4</v>
      </c>
      <c r="X5" s="21">
        <v>3053</v>
      </c>
      <c r="Y5" s="24">
        <v>44882</v>
      </c>
      <c r="Z5" s="21" t="s">
        <v>513</v>
      </c>
      <c r="AA5" s="21" t="s">
        <v>495</v>
      </c>
      <c r="AB5" s="21">
        <v>11.3</v>
      </c>
      <c r="AC5" s="21" t="s">
        <v>464</v>
      </c>
      <c r="AD5" s="21">
        <v>53</v>
      </c>
    </row>
    <row r="6" spans="1:30" ht="15.75" customHeight="1" thickBot="1" x14ac:dyDescent="0.25">
      <c r="A6" s="21">
        <v>1</v>
      </c>
      <c r="B6" s="22">
        <v>1.9204460966542752E-3</v>
      </c>
      <c r="C6" s="22">
        <v>3.1895910780669143E-3</v>
      </c>
      <c r="D6" s="22">
        <v>5.1000000000000004E-3</v>
      </c>
      <c r="F6" s="21" t="s">
        <v>473</v>
      </c>
      <c r="G6" s="23">
        <v>33396</v>
      </c>
      <c r="H6" s="21">
        <v>1.24</v>
      </c>
      <c r="J6" s="113" t="s">
        <v>474</v>
      </c>
      <c r="K6" s="114">
        <f>LARGE((K8,K9),1)</f>
        <v>0.63308790454319475</v>
      </c>
      <c r="L6" s="45"/>
      <c r="M6" s="45"/>
      <c r="N6" s="114" t="s">
        <v>465</v>
      </c>
      <c r="W6" s="21">
        <v>5</v>
      </c>
      <c r="X6" s="21">
        <v>3019</v>
      </c>
      <c r="Y6" s="24">
        <v>44896</v>
      </c>
      <c r="Z6" s="21" t="s">
        <v>513</v>
      </c>
      <c r="AA6" s="21" t="s">
        <v>495</v>
      </c>
      <c r="AB6" s="21">
        <v>11.2</v>
      </c>
      <c r="AC6" s="21" t="s">
        <v>465</v>
      </c>
      <c r="AD6" s="21">
        <v>53</v>
      </c>
    </row>
    <row r="7" spans="1:30" ht="15.75" customHeight="1" thickBot="1" x14ac:dyDescent="0.25">
      <c r="A7" s="21">
        <v>2</v>
      </c>
      <c r="B7" s="22">
        <v>1.2646840148698886E-3</v>
      </c>
      <c r="C7" s="22">
        <v>1.701115241635688E-3</v>
      </c>
      <c r="D7" s="22">
        <v>3.0000000000000001E-3</v>
      </c>
      <c r="F7" s="21" t="s">
        <v>475</v>
      </c>
      <c r="G7" s="23">
        <v>32248</v>
      </c>
      <c r="H7" s="21">
        <v>1.2</v>
      </c>
      <c r="J7" s="12" t="s">
        <v>476</v>
      </c>
      <c r="K7" s="114">
        <f>LARGE((K10,K11),1)</f>
        <v>0.54619900423571377</v>
      </c>
      <c r="L7" s="45"/>
      <c r="M7" s="45"/>
      <c r="N7" s="114" t="s">
        <v>465</v>
      </c>
      <c r="W7" s="21">
        <v>6</v>
      </c>
      <c r="X7" s="21">
        <v>2984</v>
      </c>
      <c r="Y7" s="24">
        <v>44601</v>
      </c>
      <c r="Z7" s="21" t="s">
        <v>514</v>
      </c>
      <c r="AA7" s="21" t="s">
        <v>494</v>
      </c>
      <c r="AB7" s="21">
        <v>11.1</v>
      </c>
      <c r="AC7" s="21" t="s">
        <v>464</v>
      </c>
      <c r="AD7" s="21">
        <v>51</v>
      </c>
    </row>
    <row r="8" spans="1:30" ht="15.75" customHeight="1" thickBot="1" x14ac:dyDescent="0.3">
      <c r="A8" s="21">
        <v>3</v>
      </c>
      <c r="B8" s="22">
        <v>8.8996282527881046E-4</v>
      </c>
      <c r="C8" s="22">
        <v>9.5687732342007433E-4</v>
      </c>
      <c r="D8" s="22">
        <v>1.9E-3</v>
      </c>
      <c r="F8" s="21" t="s">
        <v>477</v>
      </c>
      <c r="G8" s="23">
        <v>31155</v>
      </c>
      <c r="H8" s="21">
        <v>1.1599999999999999</v>
      </c>
      <c r="K8" s="16">
        <f>LARGE(B11:C11,1)/(B11+C11)</f>
        <v>0.63308790454319475</v>
      </c>
      <c r="W8" s="21">
        <v>7</v>
      </c>
      <c r="X8" s="21">
        <v>2971</v>
      </c>
      <c r="Y8" s="24">
        <v>44606</v>
      </c>
      <c r="Z8" s="21" t="s">
        <v>514</v>
      </c>
      <c r="AA8" s="21" t="s">
        <v>492</v>
      </c>
      <c r="AB8" s="21">
        <v>11</v>
      </c>
      <c r="AC8" s="21" t="s">
        <v>465</v>
      </c>
      <c r="AD8" s="21">
        <v>54</v>
      </c>
    </row>
    <row r="9" spans="1:30" ht="15.75" customHeight="1" thickBot="1" x14ac:dyDescent="0.3">
      <c r="A9" s="21">
        <v>4</v>
      </c>
      <c r="B9" s="22">
        <v>1.4520446096654273E-3</v>
      </c>
      <c r="C9" s="22">
        <v>1.4353159851301115E-3</v>
      </c>
      <c r="D9" s="22">
        <v>2.8999999999999998E-3</v>
      </c>
      <c r="F9" s="21" t="s">
        <v>478</v>
      </c>
      <c r="G9" s="23">
        <v>23823</v>
      </c>
      <c r="H9" s="21">
        <v>0.89</v>
      </c>
      <c r="K9" s="16">
        <f>LARGE(B12:C12,1)/(B12+C12)</f>
        <v>0.54949142093907333</v>
      </c>
      <c r="W9" s="21">
        <v>8</v>
      </c>
      <c r="X9" s="21">
        <v>2969</v>
      </c>
      <c r="Y9" s="24">
        <v>44644</v>
      </c>
      <c r="Z9" s="21" t="s">
        <v>513</v>
      </c>
      <c r="AA9" s="21" t="s">
        <v>495</v>
      </c>
      <c r="AB9" s="21">
        <v>11</v>
      </c>
      <c r="AC9" s="21" t="s">
        <v>464</v>
      </c>
      <c r="AD9" s="21">
        <v>56</v>
      </c>
    </row>
    <row r="10" spans="1:30" ht="15.75" customHeight="1" thickBot="1" x14ac:dyDescent="0.3">
      <c r="A10" s="21">
        <v>5</v>
      </c>
      <c r="B10" s="22">
        <v>2.5293680297397772E-3</v>
      </c>
      <c r="C10" s="22">
        <v>3.8275092936802973E-3</v>
      </c>
      <c r="D10" s="22">
        <v>6.4000000000000003E-3</v>
      </c>
      <c r="F10" s="21" t="s">
        <v>479</v>
      </c>
      <c r="G10" s="23">
        <v>21095</v>
      </c>
      <c r="H10" s="21">
        <v>0.78</v>
      </c>
      <c r="K10" s="16">
        <f>LARGE(B20:C20,1)/(B20+C20)</f>
        <v>0.54619900423571377</v>
      </c>
      <c r="W10" s="21">
        <v>9</v>
      </c>
      <c r="X10" s="21">
        <v>2965</v>
      </c>
      <c r="Y10" s="24">
        <v>44858</v>
      </c>
      <c r="Z10" s="21" t="s">
        <v>513</v>
      </c>
      <c r="AA10" s="21" t="s">
        <v>492</v>
      </c>
      <c r="AB10" s="21">
        <v>11</v>
      </c>
      <c r="AC10" s="21" t="s">
        <v>464</v>
      </c>
      <c r="AD10" s="21">
        <v>59</v>
      </c>
    </row>
    <row r="11" spans="1:30" ht="15.75" customHeight="1" thickBot="1" x14ac:dyDescent="0.3">
      <c r="A11" s="21">
        <v>6</v>
      </c>
      <c r="B11" s="22">
        <v>5.761338289962825E-3</v>
      </c>
      <c r="C11" s="22">
        <v>9.9408921933085512E-3</v>
      </c>
      <c r="D11" s="22">
        <v>1.5699999999999999E-2</v>
      </c>
      <c r="F11" s="21" t="s">
        <v>480</v>
      </c>
      <c r="G11" s="23">
        <v>19820</v>
      </c>
      <c r="H11" s="21">
        <v>0.74</v>
      </c>
      <c r="K11" s="16">
        <f>LARGE(B21:C21,1)/(B21+C21)</f>
        <v>0.51672830846405648</v>
      </c>
      <c r="W11" s="21">
        <v>10</v>
      </c>
      <c r="X11" s="21">
        <v>2957</v>
      </c>
      <c r="Y11" s="24">
        <v>44602</v>
      </c>
      <c r="Z11" s="21" t="s">
        <v>514</v>
      </c>
      <c r="AA11" s="21" t="s">
        <v>495</v>
      </c>
      <c r="AB11" s="21">
        <v>11</v>
      </c>
      <c r="AC11" s="21" t="s">
        <v>465</v>
      </c>
      <c r="AD11" s="21">
        <v>57</v>
      </c>
    </row>
    <row r="12" spans="1:30" ht="15.75" customHeight="1" thickBot="1" x14ac:dyDescent="0.25">
      <c r="A12" s="21">
        <v>7</v>
      </c>
      <c r="B12" s="22">
        <v>1.6300371747211894E-2</v>
      </c>
      <c r="C12" s="22">
        <v>1.9881784386617102E-2</v>
      </c>
      <c r="D12" s="22">
        <v>3.6200000000000003E-2</v>
      </c>
      <c r="F12" s="21" t="s">
        <v>481</v>
      </c>
      <c r="G12" s="23">
        <v>23709</v>
      </c>
      <c r="H12" s="21">
        <v>0.88</v>
      </c>
      <c r="W12" s="21">
        <v>20</v>
      </c>
      <c r="X12" s="21">
        <v>2910</v>
      </c>
      <c r="Y12" s="24">
        <v>44620</v>
      </c>
      <c r="Z12" s="21" t="s">
        <v>518</v>
      </c>
      <c r="AA12" s="21" t="s">
        <v>492</v>
      </c>
      <c r="AB12" s="21">
        <v>10.8</v>
      </c>
      <c r="AC12" s="21" t="s">
        <v>465</v>
      </c>
      <c r="AD12" s="21">
        <v>55</v>
      </c>
    </row>
    <row r="13" spans="1:30" ht="15.75" customHeight="1" thickBot="1" x14ac:dyDescent="0.25">
      <c r="A13" s="21">
        <v>8</v>
      </c>
      <c r="B13" s="22">
        <v>2.2857992565055763E-2</v>
      </c>
      <c r="C13" s="22">
        <v>2.3602973977695171E-2</v>
      </c>
      <c r="D13" s="22">
        <v>4.65E-2</v>
      </c>
      <c r="F13" s="21" t="s">
        <v>482</v>
      </c>
      <c r="G13" s="23">
        <v>24782</v>
      </c>
      <c r="H13" s="21">
        <v>0.92</v>
      </c>
      <c r="W13" s="21">
        <v>25</v>
      </c>
      <c r="X13" s="21">
        <v>2897</v>
      </c>
      <c r="Y13" s="24">
        <v>44636</v>
      </c>
      <c r="Z13" s="21" t="s">
        <v>514</v>
      </c>
      <c r="AA13" s="21" t="s">
        <v>494</v>
      </c>
      <c r="AB13" s="21">
        <v>10.8</v>
      </c>
      <c r="AC13" s="21" t="s">
        <v>465</v>
      </c>
      <c r="AD13" s="21">
        <v>51</v>
      </c>
    </row>
    <row r="14" spans="1:30" ht="15.75" customHeight="1" thickBot="1" x14ac:dyDescent="0.25">
      <c r="A14" s="21">
        <v>9</v>
      </c>
      <c r="B14" s="22">
        <v>2.52E-2</v>
      </c>
      <c r="C14" s="22">
        <v>2.3656133828996284E-2</v>
      </c>
      <c r="D14" s="22">
        <v>4.8899999999999999E-2</v>
      </c>
      <c r="F14" s="21" t="s">
        <v>483</v>
      </c>
      <c r="G14" s="23">
        <v>27149</v>
      </c>
      <c r="H14" s="21">
        <v>1.01</v>
      </c>
      <c r="W14" s="21">
        <v>30</v>
      </c>
      <c r="X14" s="21">
        <v>2877</v>
      </c>
      <c r="Y14" s="24">
        <v>44651</v>
      </c>
      <c r="Z14" s="21" t="s">
        <v>514</v>
      </c>
      <c r="AA14" s="21" t="s">
        <v>495</v>
      </c>
      <c r="AB14" s="21">
        <v>10.7</v>
      </c>
      <c r="AC14" s="21" t="s">
        <v>465</v>
      </c>
      <c r="AD14" s="21">
        <v>53</v>
      </c>
    </row>
    <row r="15" spans="1:30" ht="15.75" customHeight="1" thickBot="1" x14ac:dyDescent="0.25">
      <c r="A15" s="21">
        <v>10</v>
      </c>
      <c r="B15" s="22">
        <v>3.0258736059479555E-2</v>
      </c>
      <c r="C15" s="22">
        <v>3.2905947955390334E-2</v>
      </c>
      <c r="D15" s="22">
        <v>6.3100000000000003E-2</v>
      </c>
      <c r="F15" s="21" t="s">
        <v>484</v>
      </c>
      <c r="G15" s="23">
        <v>29515</v>
      </c>
      <c r="H15" s="21">
        <v>1.1000000000000001</v>
      </c>
      <c r="W15" s="21">
        <v>35</v>
      </c>
      <c r="X15" s="21">
        <v>2864</v>
      </c>
      <c r="Y15" s="24">
        <v>44642</v>
      </c>
      <c r="Z15" s="21" t="s">
        <v>513</v>
      </c>
      <c r="AA15" s="21" t="s">
        <v>493</v>
      </c>
      <c r="AB15" s="21">
        <v>10.6</v>
      </c>
      <c r="AC15" s="21" t="s">
        <v>464</v>
      </c>
      <c r="AD15" s="21">
        <v>53</v>
      </c>
    </row>
    <row r="16" spans="1:30" ht="15.75" customHeight="1" thickBot="1" x14ac:dyDescent="0.25">
      <c r="A16" s="21">
        <v>11</v>
      </c>
      <c r="B16" s="22">
        <v>3.3724907063197022E-2</v>
      </c>
      <c r="C16" s="22">
        <v>3.8168773234200745E-2</v>
      </c>
      <c r="D16" s="22">
        <v>7.1900000000000006E-2</v>
      </c>
      <c r="F16" s="21" t="s">
        <v>485</v>
      </c>
      <c r="G16" s="23">
        <v>27456</v>
      </c>
      <c r="H16" s="21">
        <v>1.02</v>
      </c>
      <c r="W16" s="21">
        <v>40</v>
      </c>
      <c r="X16" s="21">
        <v>2860</v>
      </c>
      <c r="Y16" s="24">
        <v>44925</v>
      </c>
      <c r="Z16" s="21" t="s">
        <v>518</v>
      </c>
      <c r="AA16" s="21" t="s">
        <v>496</v>
      </c>
      <c r="AB16" s="21">
        <v>10.6</v>
      </c>
      <c r="AC16" s="21" t="s">
        <v>465</v>
      </c>
      <c r="AD16" s="21">
        <v>51</v>
      </c>
    </row>
    <row r="17" spans="1:30" ht="15.75" customHeight="1" thickBot="1" x14ac:dyDescent="0.25">
      <c r="A17" s="21">
        <v>12</v>
      </c>
      <c r="B17" s="22">
        <v>3.6066914498141263E-2</v>
      </c>
      <c r="C17" s="22">
        <v>4.2315241635687728E-2</v>
      </c>
      <c r="D17" s="22">
        <v>7.8399999999999997E-2</v>
      </c>
      <c r="W17" s="21">
        <v>45</v>
      </c>
      <c r="X17" s="21">
        <v>2855</v>
      </c>
      <c r="Y17" s="24">
        <v>44873</v>
      </c>
      <c r="Z17" s="21" t="s">
        <v>513</v>
      </c>
      <c r="AA17" s="21" t="s">
        <v>493</v>
      </c>
      <c r="AB17" s="21">
        <v>10.6</v>
      </c>
      <c r="AC17" s="21" t="s">
        <v>464</v>
      </c>
      <c r="AD17" s="21">
        <v>52</v>
      </c>
    </row>
    <row r="18" spans="1:30" ht="15.75" customHeight="1" thickBot="1" x14ac:dyDescent="0.25">
      <c r="A18" s="21">
        <v>13</v>
      </c>
      <c r="B18" s="22">
        <v>3.583271375464684E-2</v>
      </c>
      <c r="C18" s="22">
        <v>4.3750557620817837E-2</v>
      </c>
      <c r="D18" s="22">
        <v>7.9600000000000004E-2</v>
      </c>
      <c r="W18" s="21">
        <v>50</v>
      </c>
      <c r="X18" s="21">
        <v>2845</v>
      </c>
      <c r="Y18" s="24">
        <v>44664</v>
      </c>
      <c r="Z18" s="21" t="s">
        <v>514</v>
      </c>
      <c r="AA18" s="21" t="s">
        <v>494</v>
      </c>
      <c r="AB18" s="21">
        <v>10.6</v>
      </c>
      <c r="AC18" s="21" t="s">
        <v>464</v>
      </c>
      <c r="AD18" s="21">
        <v>51</v>
      </c>
    </row>
    <row r="19" spans="1:30" ht="15.75" customHeight="1" thickBot="1" x14ac:dyDescent="0.25">
      <c r="A19" s="21">
        <v>14</v>
      </c>
      <c r="B19" s="22">
        <v>3.466171003717472E-2</v>
      </c>
      <c r="C19" s="22">
        <v>4.1783643122676579E-2</v>
      </c>
      <c r="D19" s="22">
        <v>7.6399999999999996E-2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2799</v>
      </c>
      <c r="Y19" s="24">
        <v>44621</v>
      </c>
      <c r="Z19" s="21" t="s">
        <v>514</v>
      </c>
      <c r="AA19" s="21" t="s">
        <v>493</v>
      </c>
      <c r="AB19" s="21">
        <v>10.4</v>
      </c>
      <c r="AC19" s="21" t="s">
        <v>465</v>
      </c>
      <c r="AD19" s="21">
        <v>52</v>
      </c>
    </row>
    <row r="20" spans="1:30" ht="15.75" customHeight="1" thickBot="1" x14ac:dyDescent="0.25">
      <c r="A20" s="21">
        <v>15</v>
      </c>
      <c r="B20" s="22">
        <v>3.4052788104089217E-2</v>
      </c>
      <c r="C20" s="22">
        <v>4.0986245353159853E-2</v>
      </c>
      <c r="D20" s="22">
        <v>7.51E-2</v>
      </c>
      <c r="F20" s="21" t="s">
        <v>488</v>
      </c>
      <c r="G20" s="23">
        <v>22258</v>
      </c>
      <c r="H20" s="21">
        <v>0.83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2762</v>
      </c>
      <c r="Y20" s="24">
        <v>44620</v>
      </c>
      <c r="Z20" s="21" t="s">
        <v>516</v>
      </c>
      <c r="AA20" s="21" t="s">
        <v>492</v>
      </c>
      <c r="AB20" s="21">
        <v>10.3</v>
      </c>
      <c r="AC20" s="21" t="s">
        <v>465</v>
      </c>
      <c r="AD20" s="21">
        <v>55</v>
      </c>
    </row>
    <row r="21" spans="1:30" ht="15.75" customHeight="1" thickBot="1" x14ac:dyDescent="0.25">
      <c r="A21" s="21">
        <v>16</v>
      </c>
      <c r="B21" s="22">
        <v>3.8034200743494423E-2</v>
      </c>
      <c r="C21" s="22">
        <v>4.0667286245353158E-2</v>
      </c>
      <c r="D21" s="22">
        <v>7.8700000000000006E-2</v>
      </c>
      <c r="F21" s="21" t="s">
        <v>492</v>
      </c>
      <c r="G21" s="23">
        <v>27137</v>
      </c>
      <c r="H21" s="21">
        <v>1.01</v>
      </c>
      <c r="J21" s="12">
        <v>5</v>
      </c>
      <c r="K21" s="12">
        <f>X6</f>
        <v>3019</v>
      </c>
      <c r="L21" s="18"/>
      <c r="M21" s="12"/>
      <c r="N21" s="140">
        <f>K21/$F$2</f>
        <v>0.11223048327137547</v>
      </c>
      <c r="W21" s="21">
        <v>125</v>
      </c>
      <c r="X21" s="21">
        <v>2739</v>
      </c>
      <c r="Y21" s="24">
        <v>44621</v>
      </c>
      <c r="Z21" s="21" t="s">
        <v>518</v>
      </c>
      <c r="AA21" s="21" t="s">
        <v>493</v>
      </c>
      <c r="AB21" s="21">
        <v>10.199999999999999</v>
      </c>
      <c r="AC21" s="21" t="s">
        <v>465</v>
      </c>
      <c r="AD21" s="21">
        <v>55</v>
      </c>
    </row>
    <row r="22" spans="1:30" ht="15.75" customHeight="1" thickBot="1" x14ac:dyDescent="0.25">
      <c r="A22" s="21">
        <v>17</v>
      </c>
      <c r="B22" s="22">
        <v>3.9954646840148697E-2</v>
      </c>
      <c r="C22" s="22">
        <v>3.8859851301115238E-2</v>
      </c>
      <c r="D22" s="22">
        <v>7.8899999999999998E-2</v>
      </c>
      <c r="F22" s="21" t="s">
        <v>493</v>
      </c>
      <c r="G22" s="23">
        <v>28396</v>
      </c>
      <c r="H22" s="21">
        <v>1.06</v>
      </c>
      <c r="J22" s="12">
        <v>10</v>
      </c>
      <c r="K22" s="12">
        <f>X11</f>
        <v>2957</v>
      </c>
      <c r="L22" s="18"/>
      <c r="M22" s="12"/>
      <c r="N22" s="140">
        <f t="shared" ref="N22:N28" si="0">K22/$F$2</f>
        <v>0.10992565055762082</v>
      </c>
      <c r="W22" s="21">
        <v>150</v>
      </c>
      <c r="X22" s="21">
        <v>2714</v>
      </c>
      <c r="Y22" s="24">
        <v>44846</v>
      </c>
      <c r="Z22" s="21" t="s">
        <v>513</v>
      </c>
      <c r="AA22" s="21" t="s">
        <v>494</v>
      </c>
      <c r="AB22" s="21">
        <v>10.1</v>
      </c>
      <c r="AC22" s="21" t="s">
        <v>464</v>
      </c>
      <c r="AD22" s="21">
        <v>54</v>
      </c>
    </row>
    <row r="23" spans="1:30" ht="15.75" customHeight="1" thickBot="1" x14ac:dyDescent="0.25">
      <c r="A23" s="21">
        <v>18</v>
      </c>
      <c r="B23" s="22">
        <v>3.2881784386617097E-2</v>
      </c>
      <c r="C23" s="22">
        <v>3.4660223048327131E-2</v>
      </c>
      <c r="D23" s="22">
        <v>6.7500000000000004E-2</v>
      </c>
      <c r="F23" s="21" t="s">
        <v>494</v>
      </c>
      <c r="G23" s="23">
        <v>28204</v>
      </c>
      <c r="H23" s="21">
        <v>1.05</v>
      </c>
      <c r="J23" s="12">
        <v>20</v>
      </c>
      <c r="K23" s="12">
        <f>X12</f>
        <v>2910</v>
      </c>
      <c r="L23" s="18"/>
      <c r="M23" s="12"/>
      <c r="N23" s="140">
        <f t="shared" si="0"/>
        <v>0.10817843866171004</v>
      </c>
      <c r="W23" s="21">
        <v>175</v>
      </c>
      <c r="X23" s="21">
        <v>2699</v>
      </c>
      <c r="Y23" s="24">
        <v>44880</v>
      </c>
      <c r="Z23" s="21" t="s">
        <v>513</v>
      </c>
      <c r="AA23" s="21" t="s">
        <v>493</v>
      </c>
      <c r="AB23" s="21">
        <v>10</v>
      </c>
      <c r="AC23" s="21" t="s">
        <v>464</v>
      </c>
      <c r="AD23" s="21">
        <v>51</v>
      </c>
    </row>
    <row r="24" spans="1:30" ht="15.75" customHeight="1" thickBot="1" x14ac:dyDescent="0.25">
      <c r="A24" s="21">
        <v>19</v>
      </c>
      <c r="B24" s="22">
        <v>2.342007434944238E-2</v>
      </c>
      <c r="C24" s="22">
        <v>2.9663197026022308E-2</v>
      </c>
      <c r="D24" s="22">
        <v>5.3100000000000001E-2</v>
      </c>
      <c r="F24" s="21" t="s">
        <v>495</v>
      </c>
      <c r="G24" s="23">
        <v>28373</v>
      </c>
      <c r="H24" s="21">
        <v>1.06</v>
      </c>
      <c r="J24" s="12">
        <v>30</v>
      </c>
      <c r="K24" s="12">
        <f>X14</f>
        <v>2877</v>
      </c>
      <c r="L24" s="18"/>
      <c r="M24" s="12"/>
      <c r="N24" s="140">
        <f t="shared" si="0"/>
        <v>0.10695167286245354</v>
      </c>
      <c r="W24" s="21">
        <v>200</v>
      </c>
      <c r="X24" s="21">
        <v>2677</v>
      </c>
      <c r="Y24" s="24">
        <v>44592</v>
      </c>
      <c r="Z24" s="21" t="s">
        <v>518</v>
      </c>
      <c r="AA24" s="21" t="s">
        <v>492</v>
      </c>
      <c r="AB24" s="21">
        <v>10</v>
      </c>
      <c r="AC24" s="21" t="s">
        <v>465</v>
      </c>
      <c r="AD24" s="21">
        <v>53</v>
      </c>
    </row>
    <row r="25" spans="1:30" ht="15.75" customHeight="1" thickBot="1" x14ac:dyDescent="0.25">
      <c r="A25" s="21">
        <v>20</v>
      </c>
      <c r="B25" s="22">
        <v>1.7939776951672863E-2</v>
      </c>
      <c r="C25" s="22">
        <v>2.2805576208178441E-2</v>
      </c>
      <c r="D25" s="22">
        <v>4.07E-2</v>
      </c>
      <c r="F25" s="21" t="s">
        <v>496</v>
      </c>
      <c r="G25" s="23">
        <v>29119</v>
      </c>
      <c r="H25" s="21">
        <v>1.08</v>
      </c>
      <c r="J25" s="12">
        <v>50</v>
      </c>
      <c r="K25" s="12">
        <f>X18</f>
        <v>2845</v>
      </c>
      <c r="L25" s="18"/>
      <c r="M25" s="12"/>
      <c r="N25" s="140">
        <f t="shared" si="0"/>
        <v>0.10576208178438662</v>
      </c>
    </row>
    <row r="26" spans="1:30" ht="15.75" customHeight="1" thickBot="1" x14ac:dyDescent="0.25">
      <c r="A26" s="21">
        <v>21</v>
      </c>
      <c r="B26" s="22">
        <v>1.3443122676579926E-2</v>
      </c>
      <c r="C26" s="22">
        <v>1.6320074349442382E-2</v>
      </c>
      <c r="D26" s="22">
        <v>2.9700000000000001E-2</v>
      </c>
      <c r="F26" s="21" t="s">
        <v>497</v>
      </c>
      <c r="G26" s="23">
        <v>24762</v>
      </c>
      <c r="H26" s="21">
        <v>0.92</v>
      </c>
      <c r="J26" s="12">
        <v>100</v>
      </c>
      <c r="K26" s="12">
        <f>X20</f>
        <v>2762</v>
      </c>
      <c r="L26" s="18"/>
      <c r="M26" s="12"/>
      <c r="N26" s="140">
        <f t="shared" si="0"/>
        <v>0.10267657992565056</v>
      </c>
    </row>
    <row r="27" spans="1:30" ht="15.75" customHeight="1" thickBot="1" x14ac:dyDescent="0.25">
      <c r="A27" s="21">
        <v>22</v>
      </c>
      <c r="B27" s="22">
        <v>1.0820074349442379E-2</v>
      </c>
      <c r="C27" s="22">
        <v>1.0206691449814127E-2</v>
      </c>
      <c r="D27" s="22">
        <v>2.1000000000000001E-2</v>
      </c>
      <c r="J27" s="12">
        <v>150</v>
      </c>
      <c r="K27" s="12">
        <f>X22</f>
        <v>2714</v>
      </c>
      <c r="L27" s="18"/>
      <c r="M27" s="12"/>
      <c r="N27" s="140">
        <f t="shared" si="0"/>
        <v>0.10089219330855019</v>
      </c>
    </row>
    <row r="28" spans="1:30" ht="15.75" customHeight="1" thickBot="1" x14ac:dyDescent="0.25">
      <c r="A28" s="21">
        <v>23</v>
      </c>
      <c r="B28" s="22">
        <v>6.0423791821561336E-3</v>
      </c>
      <c r="C28" s="22">
        <v>6.1665427509293678E-3</v>
      </c>
      <c r="D28" s="22">
        <v>1.2200000000000001E-2</v>
      </c>
      <c r="J28" s="12">
        <v>200</v>
      </c>
      <c r="K28" s="12">
        <f>X24</f>
        <v>2677</v>
      </c>
      <c r="L28" s="18"/>
      <c r="M28" s="12"/>
      <c r="N28" s="140">
        <f t="shared" si="0"/>
        <v>9.9516728624535311E-2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Sheet52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125" hidden="1" customWidth="1"/>
  </cols>
  <sheetData>
    <row r="1" spans="1:30" ht="24" thickBot="1" x14ac:dyDescent="0.25">
      <c r="A1" s="151" t="s">
        <v>570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22500</v>
      </c>
      <c r="H2" s="7" t="s">
        <v>462</v>
      </c>
      <c r="W2" s="21">
        <v>1</v>
      </c>
      <c r="X2" s="21">
        <v>2773</v>
      </c>
      <c r="Y2" s="24">
        <v>44624</v>
      </c>
      <c r="Z2" s="21" t="s">
        <v>515</v>
      </c>
      <c r="AA2" s="21" t="s">
        <v>496</v>
      </c>
      <c r="AB2" s="21">
        <v>12.3</v>
      </c>
      <c r="AC2" s="21" t="s">
        <v>464</v>
      </c>
      <c r="AD2" s="21">
        <v>63</v>
      </c>
    </row>
    <row r="3" spans="1:30" ht="15.75" customHeight="1" thickBot="1" x14ac:dyDescent="0.25">
      <c r="W3" s="21">
        <v>2</v>
      </c>
      <c r="X3" s="21">
        <v>2741</v>
      </c>
      <c r="Y3" s="24">
        <v>44624</v>
      </c>
      <c r="Z3" s="21" t="s">
        <v>514</v>
      </c>
      <c r="AA3" s="21" t="s">
        <v>496</v>
      </c>
      <c r="AB3" s="21">
        <v>12.2</v>
      </c>
      <c r="AC3" s="21" t="s">
        <v>464</v>
      </c>
      <c r="AD3" s="21">
        <v>63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2698</v>
      </c>
      <c r="Y4" s="24">
        <v>44873</v>
      </c>
      <c r="Z4" s="21" t="s">
        <v>513</v>
      </c>
      <c r="AA4" s="21" t="s">
        <v>493</v>
      </c>
      <c r="AB4" s="21">
        <v>12</v>
      </c>
      <c r="AC4" s="21" t="s">
        <v>464</v>
      </c>
      <c r="AD4" s="21">
        <v>58</v>
      </c>
    </row>
    <row r="5" spans="1:30" ht="15.75" customHeight="1" thickBot="1" x14ac:dyDescent="0.25">
      <c r="A5" s="21">
        <v>0</v>
      </c>
      <c r="B5" s="22">
        <v>2.9128888888888885E-3</v>
      </c>
      <c r="C5" s="22">
        <v>2.040888888888889E-3</v>
      </c>
      <c r="D5" s="41">
        <v>4.8999999999999998E-3</v>
      </c>
      <c r="F5" s="21" t="s">
        <v>471</v>
      </c>
      <c r="G5" s="23">
        <v>19889</v>
      </c>
      <c r="H5" s="21"/>
      <c r="J5" s="164" t="s">
        <v>472</v>
      </c>
      <c r="K5" s="165"/>
      <c r="L5" s="165"/>
      <c r="M5" s="165"/>
      <c r="N5" s="166"/>
      <c r="W5" s="21">
        <v>4</v>
      </c>
      <c r="X5" s="21">
        <v>2678</v>
      </c>
      <c r="Y5" s="24">
        <v>44624</v>
      </c>
      <c r="Z5" s="21" t="s">
        <v>513</v>
      </c>
      <c r="AA5" s="21" t="s">
        <v>496</v>
      </c>
      <c r="AB5" s="21">
        <v>11.9</v>
      </c>
      <c r="AC5" s="21" t="s">
        <v>464</v>
      </c>
      <c r="AD5" s="21">
        <v>67</v>
      </c>
    </row>
    <row r="6" spans="1:30" ht="15.75" customHeight="1" thickBot="1" x14ac:dyDescent="0.25">
      <c r="A6" s="21">
        <v>1</v>
      </c>
      <c r="B6" s="22">
        <v>1.8582222222222223E-3</v>
      </c>
      <c r="C6" s="22">
        <v>1.3440000000000001E-3</v>
      </c>
      <c r="D6" s="22">
        <v>3.2000000000000002E-3</v>
      </c>
      <c r="F6" s="21" t="s">
        <v>473</v>
      </c>
      <c r="G6" s="23">
        <v>22139</v>
      </c>
      <c r="H6" s="21"/>
      <c r="J6" s="113" t="s">
        <v>474</v>
      </c>
      <c r="K6" s="114">
        <f>LARGE((K8,K9),1)</f>
        <v>0.76285851036412511</v>
      </c>
      <c r="L6" s="45"/>
      <c r="M6" s="45"/>
      <c r="N6" s="114" t="s">
        <v>465</v>
      </c>
      <c r="W6" s="21">
        <v>5</v>
      </c>
      <c r="X6" s="21">
        <v>2675</v>
      </c>
      <c r="Y6" s="24">
        <v>44925</v>
      </c>
      <c r="Z6" s="21" t="s">
        <v>518</v>
      </c>
      <c r="AA6" s="21" t="s">
        <v>496</v>
      </c>
      <c r="AB6" s="21">
        <v>11.9</v>
      </c>
      <c r="AC6" s="21" t="s">
        <v>465</v>
      </c>
      <c r="AD6" s="21">
        <v>55</v>
      </c>
    </row>
    <row r="7" spans="1:30" ht="15.75" customHeight="1" thickBot="1" x14ac:dyDescent="0.25">
      <c r="A7" s="21">
        <v>2</v>
      </c>
      <c r="B7" s="22">
        <v>1.4062222222222223E-3</v>
      </c>
      <c r="C7" s="22">
        <v>9.4577777777777781E-4</v>
      </c>
      <c r="D7" s="22">
        <v>2.3999999999999998E-3</v>
      </c>
      <c r="F7" s="21" t="s">
        <v>475</v>
      </c>
      <c r="G7" s="23">
        <v>27256</v>
      </c>
      <c r="H7" s="21">
        <v>1.21</v>
      </c>
      <c r="J7" s="12" t="s">
        <v>476</v>
      </c>
      <c r="K7" s="114">
        <f>LARGE((K10,K11),1)</f>
        <v>0.59168770974759233</v>
      </c>
      <c r="L7" s="45"/>
      <c r="M7" s="45"/>
      <c r="N7" s="114" t="s">
        <v>464</v>
      </c>
      <c r="W7" s="21">
        <v>6</v>
      </c>
      <c r="X7" s="21">
        <v>2649</v>
      </c>
      <c r="Y7" s="24">
        <v>44790</v>
      </c>
      <c r="Z7" s="21" t="s">
        <v>513</v>
      </c>
      <c r="AA7" s="21" t="s">
        <v>494</v>
      </c>
      <c r="AB7" s="21">
        <v>11.8</v>
      </c>
      <c r="AC7" s="21" t="s">
        <v>464</v>
      </c>
      <c r="AD7" s="21">
        <v>64</v>
      </c>
    </row>
    <row r="8" spans="1:30" ht="15.75" customHeight="1" thickBot="1" x14ac:dyDescent="0.3">
      <c r="A8" s="21">
        <v>3</v>
      </c>
      <c r="B8" s="22">
        <v>1.1551111111111111E-3</v>
      </c>
      <c r="C8" s="22">
        <v>1.0453333333333332E-3</v>
      </c>
      <c r="D8" s="22">
        <v>2.2000000000000001E-3</v>
      </c>
      <c r="F8" s="21" t="s">
        <v>477</v>
      </c>
      <c r="G8" s="23">
        <v>24194</v>
      </c>
      <c r="H8" s="21">
        <v>1.07</v>
      </c>
      <c r="K8" s="16">
        <f>LARGE(B11:C11,1)/(B11+C11)</f>
        <v>0.76285851036412511</v>
      </c>
      <c r="W8" s="21">
        <v>7</v>
      </c>
      <c r="X8" s="21">
        <v>2625</v>
      </c>
      <c r="Y8" s="24">
        <v>44925</v>
      </c>
      <c r="Z8" s="21" t="s">
        <v>517</v>
      </c>
      <c r="AA8" s="21" t="s">
        <v>496</v>
      </c>
      <c r="AB8" s="21">
        <v>11.7</v>
      </c>
      <c r="AC8" s="21" t="s">
        <v>465</v>
      </c>
      <c r="AD8" s="21">
        <v>53</v>
      </c>
    </row>
    <row r="9" spans="1:30" ht="15.75" customHeight="1" thickBot="1" x14ac:dyDescent="0.3">
      <c r="A9" s="21">
        <v>4</v>
      </c>
      <c r="B9" s="22">
        <v>1.4062222222222223E-3</v>
      </c>
      <c r="C9" s="22">
        <v>2.6880000000000003E-3</v>
      </c>
      <c r="D9" s="22">
        <v>4.1000000000000003E-3</v>
      </c>
      <c r="F9" s="21" t="s">
        <v>478</v>
      </c>
      <c r="G9" s="23">
        <v>21757</v>
      </c>
      <c r="H9" s="21">
        <v>0.96</v>
      </c>
      <c r="K9" s="16">
        <f>LARGE(B12:C12,1)/(B12+C12)</f>
        <v>0.70974247252868572</v>
      </c>
      <c r="W9" s="21">
        <v>8</v>
      </c>
      <c r="X9" s="21">
        <v>2601</v>
      </c>
      <c r="Y9" s="24">
        <v>44656</v>
      </c>
      <c r="Z9" s="21" t="s">
        <v>513</v>
      </c>
      <c r="AA9" s="21" t="s">
        <v>493</v>
      </c>
      <c r="AB9" s="21">
        <v>11.6</v>
      </c>
      <c r="AC9" s="21" t="s">
        <v>464</v>
      </c>
      <c r="AD9" s="21">
        <v>62</v>
      </c>
    </row>
    <row r="10" spans="1:30" ht="15.75" customHeight="1" thickBot="1" x14ac:dyDescent="0.3">
      <c r="A10" s="21">
        <v>5</v>
      </c>
      <c r="B10" s="22">
        <v>3.1639999999999997E-3</v>
      </c>
      <c r="C10" s="22">
        <v>8.3626666666666658E-3</v>
      </c>
      <c r="D10" s="22">
        <v>1.15E-2</v>
      </c>
      <c r="F10" s="21" t="s">
        <v>479</v>
      </c>
      <c r="G10" s="23">
        <v>19403</v>
      </c>
      <c r="H10" s="21">
        <v>0.86</v>
      </c>
      <c r="K10" s="16">
        <f>LARGE(B20:C20,1)/(B20+C20)</f>
        <v>0.55604155276107159</v>
      </c>
      <c r="W10" s="21">
        <v>9</v>
      </c>
      <c r="X10" s="21">
        <v>2593</v>
      </c>
      <c r="Y10" s="24">
        <v>44635</v>
      </c>
      <c r="Z10" s="21" t="s">
        <v>513</v>
      </c>
      <c r="AA10" s="21" t="s">
        <v>493</v>
      </c>
      <c r="AB10" s="21">
        <v>11.5</v>
      </c>
      <c r="AC10" s="21" t="s">
        <v>464</v>
      </c>
      <c r="AD10" s="21">
        <v>62</v>
      </c>
    </row>
    <row r="11" spans="1:30" ht="15.75" customHeight="1" thickBot="1" x14ac:dyDescent="0.3">
      <c r="A11" s="21">
        <v>6</v>
      </c>
      <c r="B11" s="22">
        <v>8.5880000000000001E-3</v>
      </c>
      <c r="C11" s="22">
        <v>2.7626666666666667E-2</v>
      </c>
      <c r="D11" s="22">
        <v>3.6200000000000003E-2</v>
      </c>
      <c r="F11" s="21" t="s">
        <v>480</v>
      </c>
      <c r="G11" s="23">
        <v>18607</v>
      </c>
      <c r="H11" s="21">
        <v>0.82</v>
      </c>
      <c r="K11" s="16">
        <f>LARGE(B21:C21,1)/(B21+C21)</f>
        <v>0.59168770974759233</v>
      </c>
      <c r="W11" s="21">
        <v>10</v>
      </c>
      <c r="X11" s="21">
        <v>2575</v>
      </c>
      <c r="Y11" s="24">
        <v>44873</v>
      </c>
      <c r="Z11" s="21" t="s">
        <v>514</v>
      </c>
      <c r="AA11" s="21" t="s">
        <v>493</v>
      </c>
      <c r="AB11" s="21">
        <v>11.4</v>
      </c>
      <c r="AC11" s="21" t="s">
        <v>464</v>
      </c>
      <c r="AD11" s="21">
        <v>56</v>
      </c>
    </row>
    <row r="12" spans="1:30" ht="15.75" customHeight="1" thickBot="1" x14ac:dyDescent="0.25">
      <c r="A12" s="21">
        <v>7</v>
      </c>
      <c r="B12" s="22">
        <v>1.7527555555555557E-2</v>
      </c>
      <c r="C12" s="22">
        <v>4.2858666666666663E-2</v>
      </c>
      <c r="D12" s="22">
        <v>6.0299999999999999E-2</v>
      </c>
      <c r="F12" s="21" t="s">
        <v>481</v>
      </c>
      <c r="G12" s="23">
        <v>20805</v>
      </c>
      <c r="H12" s="21">
        <v>0.92</v>
      </c>
      <c r="W12" s="21">
        <v>20</v>
      </c>
      <c r="X12" s="21">
        <v>2526</v>
      </c>
      <c r="Y12" s="24">
        <v>44622</v>
      </c>
      <c r="Z12" s="21" t="s">
        <v>513</v>
      </c>
      <c r="AA12" s="21" t="s">
        <v>494</v>
      </c>
      <c r="AB12" s="21">
        <v>11.2</v>
      </c>
      <c r="AC12" s="21" t="s">
        <v>464</v>
      </c>
      <c r="AD12" s="21">
        <v>64</v>
      </c>
    </row>
    <row r="13" spans="1:30" ht="15.75" customHeight="1" thickBot="1" x14ac:dyDescent="0.25">
      <c r="A13" s="21">
        <v>8</v>
      </c>
      <c r="B13" s="22">
        <v>2.1696E-2</v>
      </c>
      <c r="C13" s="22">
        <v>4.1016888888888887E-2</v>
      </c>
      <c r="D13" s="22">
        <v>6.2799999999999995E-2</v>
      </c>
      <c r="F13" s="21" t="s">
        <v>482</v>
      </c>
      <c r="G13" s="23">
        <v>20919</v>
      </c>
      <c r="H13" s="21">
        <v>0.93</v>
      </c>
      <c r="W13" s="21">
        <v>25</v>
      </c>
      <c r="X13" s="21">
        <v>2510</v>
      </c>
      <c r="Y13" s="24">
        <v>44909</v>
      </c>
      <c r="Z13" s="21" t="s">
        <v>513</v>
      </c>
      <c r="AA13" s="21" t="s">
        <v>494</v>
      </c>
      <c r="AB13" s="21">
        <v>11.2</v>
      </c>
      <c r="AC13" s="21" t="s">
        <v>464</v>
      </c>
      <c r="AD13" s="21">
        <v>60</v>
      </c>
    </row>
    <row r="14" spans="1:30" ht="15.75" customHeight="1" thickBot="1" x14ac:dyDescent="0.25">
      <c r="A14" s="21">
        <v>9</v>
      </c>
      <c r="B14" s="22">
        <v>2.4809777777777778E-2</v>
      </c>
      <c r="C14" s="22">
        <v>3.3201777777777775E-2</v>
      </c>
      <c r="D14" s="22">
        <v>5.8000000000000003E-2</v>
      </c>
      <c r="F14" s="21" t="s">
        <v>483</v>
      </c>
      <c r="G14" s="23">
        <v>23763</v>
      </c>
      <c r="H14" s="21">
        <v>1.05</v>
      </c>
      <c r="W14" s="21">
        <v>30</v>
      </c>
      <c r="X14" s="21">
        <v>2503</v>
      </c>
      <c r="Y14" s="24">
        <v>44635</v>
      </c>
      <c r="Z14" s="21" t="s">
        <v>514</v>
      </c>
      <c r="AA14" s="21" t="s">
        <v>493</v>
      </c>
      <c r="AB14" s="21">
        <v>11.1</v>
      </c>
      <c r="AC14" s="21" t="s">
        <v>464</v>
      </c>
      <c r="AD14" s="21">
        <v>60</v>
      </c>
    </row>
    <row r="15" spans="1:30" ht="15.75" customHeight="1" thickBot="1" x14ac:dyDescent="0.25">
      <c r="A15" s="21">
        <v>10</v>
      </c>
      <c r="B15" s="22">
        <v>2.8877777777777777E-2</v>
      </c>
      <c r="C15" s="22">
        <v>3.111111111111111E-2</v>
      </c>
      <c r="D15" s="22">
        <v>0.06</v>
      </c>
      <c r="F15" s="21" t="s">
        <v>484</v>
      </c>
      <c r="G15" s="23">
        <v>24238</v>
      </c>
      <c r="H15" s="21">
        <v>1.07</v>
      </c>
      <c r="W15" s="21">
        <v>35</v>
      </c>
      <c r="X15" s="21">
        <v>2487</v>
      </c>
      <c r="Y15" s="24">
        <v>44651</v>
      </c>
      <c r="Z15" s="21" t="s">
        <v>514</v>
      </c>
      <c r="AA15" s="21" t="s">
        <v>495</v>
      </c>
      <c r="AB15" s="21">
        <v>11.1</v>
      </c>
      <c r="AC15" s="21" t="s">
        <v>464</v>
      </c>
      <c r="AD15" s="21">
        <v>61</v>
      </c>
    </row>
    <row r="16" spans="1:30" ht="15.75" customHeight="1" thickBot="1" x14ac:dyDescent="0.25">
      <c r="A16" s="21">
        <v>11</v>
      </c>
      <c r="B16" s="22">
        <v>3.2142222222222225E-2</v>
      </c>
      <c r="C16" s="22">
        <v>3.2703999999999997E-2</v>
      </c>
      <c r="D16" s="22">
        <v>6.4799999999999996E-2</v>
      </c>
      <c r="F16" s="21" t="s">
        <v>485</v>
      </c>
      <c r="G16" s="23">
        <v>24079</v>
      </c>
      <c r="H16" s="21">
        <v>1.07</v>
      </c>
      <c r="W16" s="21">
        <v>40</v>
      </c>
      <c r="X16" s="21">
        <v>2481</v>
      </c>
      <c r="Y16" s="24">
        <v>44860</v>
      </c>
      <c r="Z16" s="21" t="s">
        <v>513</v>
      </c>
      <c r="AA16" s="21" t="s">
        <v>494</v>
      </c>
      <c r="AB16" s="21">
        <v>11</v>
      </c>
      <c r="AC16" s="21" t="s">
        <v>464</v>
      </c>
      <c r="AD16" s="21">
        <v>62</v>
      </c>
    </row>
    <row r="17" spans="1:30" ht="15.75" customHeight="1" thickBot="1" x14ac:dyDescent="0.25">
      <c r="A17" s="21">
        <v>12</v>
      </c>
      <c r="B17" s="22">
        <v>3.470355555555555E-2</v>
      </c>
      <c r="C17" s="22">
        <v>3.2703999999999997E-2</v>
      </c>
      <c r="D17" s="22">
        <v>6.7400000000000002E-2</v>
      </c>
      <c r="W17" s="21">
        <v>45</v>
      </c>
      <c r="X17" s="21">
        <v>2476</v>
      </c>
      <c r="Y17" s="24">
        <v>44648</v>
      </c>
      <c r="Z17" s="21" t="s">
        <v>513</v>
      </c>
      <c r="AA17" s="21" t="s">
        <v>492</v>
      </c>
      <c r="AB17" s="21">
        <v>11</v>
      </c>
      <c r="AC17" s="21" t="s">
        <v>464</v>
      </c>
      <c r="AD17" s="21">
        <v>64</v>
      </c>
    </row>
    <row r="18" spans="1:30" ht="15.75" customHeight="1" thickBot="1" x14ac:dyDescent="0.25">
      <c r="A18" s="21">
        <v>13</v>
      </c>
      <c r="B18" s="22">
        <v>3.6612000000000006E-2</v>
      </c>
      <c r="C18" s="22">
        <v>3.340088888888889E-2</v>
      </c>
      <c r="D18" s="22">
        <v>7.0000000000000007E-2</v>
      </c>
      <c r="W18" s="21">
        <v>50</v>
      </c>
      <c r="X18" s="21">
        <v>2473</v>
      </c>
      <c r="Y18" s="24">
        <v>44846</v>
      </c>
      <c r="Z18" s="21" t="s">
        <v>513</v>
      </c>
      <c r="AA18" s="21" t="s">
        <v>494</v>
      </c>
      <c r="AB18" s="21">
        <v>11</v>
      </c>
      <c r="AC18" s="21" t="s">
        <v>464</v>
      </c>
      <c r="AD18" s="21">
        <v>62</v>
      </c>
    </row>
    <row r="19" spans="1:30" ht="15.75" customHeight="1" thickBot="1" x14ac:dyDescent="0.25">
      <c r="A19" s="21">
        <v>14</v>
      </c>
      <c r="B19" s="22">
        <v>3.7817333333333335E-2</v>
      </c>
      <c r="C19" s="22">
        <v>3.3500444444444444E-2</v>
      </c>
      <c r="D19" s="22">
        <v>7.1300000000000002E-2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2431</v>
      </c>
      <c r="Y19" s="24">
        <v>44656</v>
      </c>
      <c r="Z19" s="21" t="s">
        <v>514</v>
      </c>
      <c r="AA19" s="21" t="s">
        <v>493</v>
      </c>
      <c r="AB19" s="21">
        <v>10.8</v>
      </c>
      <c r="AC19" s="21" t="s">
        <v>464</v>
      </c>
      <c r="AD19" s="21">
        <v>60</v>
      </c>
    </row>
    <row r="20" spans="1:30" ht="15.75" customHeight="1" thickBot="1" x14ac:dyDescent="0.25">
      <c r="A20" s="21">
        <v>15</v>
      </c>
      <c r="B20" s="22">
        <v>4.1583999999999996E-2</v>
      </c>
      <c r="C20" s="22">
        <v>3.3201777777777775E-2</v>
      </c>
      <c r="D20" s="22">
        <v>7.4800000000000005E-2</v>
      </c>
      <c r="F20" s="21" t="s">
        <v>488</v>
      </c>
      <c r="G20" s="23">
        <v>16030</v>
      </c>
      <c r="H20" s="21">
        <v>0.71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2386</v>
      </c>
      <c r="Y20" s="24">
        <v>44637</v>
      </c>
      <c r="Z20" s="21" t="s">
        <v>514</v>
      </c>
      <c r="AA20" s="21" t="s">
        <v>495</v>
      </c>
      <c r="AB20" s="21">
        <v>10.6</v>
      </c>
      <c r="AC20" s="21" t="s">
        <v>464</v>
      </c>
      <c r="AD20" s="21">
        <v>61</v>
      </c>
    </row>
    <row r="21" spans="1:30" ht="15.75" customHeight="1" thickBot="1" x14ac:dyDescent="0.25">
      <c r="A21" s="21">
        <v>16</v>
      </c>
      <c r="B21" s="22">
        <v>4.8112888888888886E-2</v>
      </c>
      <c r="C21" s="22">
        <v>3.3201777777777775E-2</v>
      </c>
      <c r="D21" s="22">
        <v>8.1299999999999997E-2</v>
      </c>
      <c r="F21" s="21" t="s">
        <v>492</v>
      </c>
      <c r="G21" s="23">
        <v>23615</v>
      </c>
      <c r="H21" s="21">
        <v>1.05</v>
      </c>
      <c r="J21" s="12">
        <v>5</v>
      </c>
      <c r="K21" s="12">
        <f>X6</f>
        <v>2675</v>
      </c>
      <c r="L21" s="18"/>
      <c r="M21" s="12"/>
      <c r="N21" s="140">
        <f>K21/$F$2</f>
        <v>0.11888888888888889</v>
      </c>
      <c r="W21" s="21">
        <v>125</v>
      </c>
      <c r="X21" s="21">
        <v>2350</v>
      </c>
      <c r="Y21" s="24">
        <v>44896</v>
      </c>
      <c r="Z21" s="21" t="s">
        <v>513</v>
      </c>
      <c r="AA21" s="21" t="s">
        <v>495</v>
      </c>
      <c r="AB21" s="21">
        <v>10.4</v>
      </c>
      <c r="AC21" s="21" t="s">
        <v>464</v>
      </c>
      <c r="AD21" s="21">
        <v>63</v>
      </c>
    </row>
    <row r="22" spans="1:30" ht="15.75" customHeight="1" thickBot="1" x14ac:dyDescent="0.25">
      <c r="A22" s="21">
        <v>17</v>
      </c>
      <c r="B22" s="22">
        <v>4.9318222222222215E-2</v>
      </c>
      <c r="C22" s="22">
        <v>3.2256E-2</v>
      </c>
      <c r="D22" s="22">
        <v>8.1600000000000006E-2</v>
      </c>
      <c r="F22" s="21" t="s">
        <v>493</v>
      </c>
      <c r="G22" s="23">
        <v>24652</v>
      </c>
      <c r="H22" s="21">
        <v>1.0900000000000001</v>
      </c>
      <c r="J22" s="12">
        <v>10</v>
      </c>
      <c r="K22" s="12">
        <f>X11</f>
        <v>2575</v>
      </c>
      <c r="L22" s="18"/>
      <c r="M22" s="12"/>
      <c r="N22" s="140">
        <f t="shared" ref="N22:N28" si="0">K22/$F$2</f>
        <v>0.11444444444444445</v>
      </c>
      <c r="W22" s="21">
        <v>150</v>
      </c>
      <c r="X22" s="21">
        <v>2302</v>
      </c>
      <c r="Y22" s="24">
        <v>44910</v>
      </c>
      <c r="Z22" s="21" t="s">
        <v>514</v>
      </c>
      <c r="AA22" s="21" t="s">
        <v>495</v>
      </c>
      <c r="AB22" s="21">
        <v>10.199999999999999</v>
      </c>
      <c r="AC22" s="21" t="s">
        <v>464</v>
      </c>
      <c r="AD22" s="21">
        <v>59</v>
      </c>
    </row>
    <row r="23" spans="1:30" ht="15.75" customHeight="1" thickBot="1" x14ac:dyDescent="0.25">
      <c r="A23" s="21">
        <v>18</v>
      </c>
      <c r="B23" s="22">
        <v>3.5908888888888886E-2</v>
      </c>
      <c r="C23" s="22">
        <v>2.4689777777777776E-2</v>
      </c>
      <c r="D23" s="22">
        <v>6.0600000000000001E-2</v>
      </c>
      <c r="F23" s="21" t="s">
        <v>494</v>
      </c>
      <c r="G23" s="23">
        <v>25156</v>
      </c>
      <c r="H23" s="21">
        <v>1.1100000000000001</v>
      </c>
      <c r="J23" s="12">
        <v>20</v>
      </c>
      <c r="K23" s="12">
        <f>X12</f>
        <v>2526</v>
      </c>
      <c r="L23" s="18"/>
      <c r="M23" s="12"/>
      <c r="N23" s="140">
        <f t="shared" si="0"/>
        <v>0.11226666666666667</v>
      </c>
      <c r="W23" s="21">
        <v>175</v>
      </c>
      <c r="X23" s="21">
        <v>2254</v>
      </c>
      <c r="Y23" s="24">
        <v>44883</v>
      </c>
      <c r="Z23" s="21" t="s">
        <v>513</v>
      </c>
      <c r="AA23" s="21" t="s">
        <v>496</v>
      </c>
      <c r="AB23" s="21">
        <v>10</v>
      </c>
      <c r="AC23" s="21" t="s">
        <v>464</v>
      </c>
      <c r="AD23" s="21">
        <v>62</v>
      </c>
    </row>
    <row r="24" spans="1:30" ht="15.75" customHeight="1" thickBot="1" x14ac:dyDescent="0.25">
      <c r="A24" s="21">
        <v>19</v>
      </c>
      <c r="B24" s="22">
        <v>2.3654666666666668E-2</v>
      </c>
      <c r="C24" s="22">
        <v>1.8268444444444445E-2</v>
      </c>
      <c r="D24" s="22">
        <v>4.19E-2</v>
      </c>
      <c r="F24" s="21" t="s">
        <v>495</v>
      </c>
      <c r="G24" s="23">
        <v>24383</v>
      </c>
      <c r="H24" s="21">
        <v>1.08</v>
      </c>
      <c r="J24" s="12">
        <v>30</v>
      </c>
      <c r="K24" s="12">
        <f>X14</f>
        <v>2503</v>
      </c>
      <c r="L24" s="18"/>
      <c r="M24" s="12"/>
      <c r="N24" s="140">
        <f t="shared" si="0"/>
        <v>0.11124444444444445</v>
      </c>
      <c r="W24" s="21">
        <v>200</v>
      </c>
      <c r="X24" s="21">
        <v>2218</v>
      </c>
      <c r="Y24" s="24">
        <v>44852</v>
      </c>
      <c r="Z24" s="21" t="s">
        <v>513</v>
      </c>
      <c r="AA24" s="21" t="s">
        <v>493</v>
      </c>
      <c r="AB24" s="21">
        <v>9.9</v>
      </c>
      <c r="AC24" s="21" t="s">
        <v>464</v>
      </c>
      <c r="AD24" s="21">
        <v>61</v>
      </c>
    </row>
    <row r="25" spans="1:30" ht="15.75" customHeight="1" thickBot="1" x14ac:dyDescent="0.25">
      <c r="A25" s="21">
        <v>20</v>
      </c>
      <c r="B25" s="22">
        <v>1.9235111111111113E-2</v>
      </c>
      <c r="C25" s="22">
        <v>1.3340444444444445E-2</v>
      </c>
      <c r="D25" s="22">
        <v>3.2599999999999997E-2</v>
      </c>
      <c r="F25" s="21" t="s">
        <v>496</v>
      </c>
      <c r="G25" s="23">
        <v>25221</v>
      </c>
      <c r="H25" s="21">
        <v>1.1200000000000001</v>
      </c>
      <c r="J25" s="12">
        <v>50</v>
      </c>
      <c r="K25" s="12">
        <f>X18</f>
        <v>2473</v>
      </c>
      <c r="L25" s="18"/>
      <c r="M25" s="12"/>
      <c r="N25" s="140">
        <f t="shared" si="0"/>
        <v>0.10991111111111111</v>
      </c>
    </row>
    <row r="26" spans="1:30" ht="15.75" customHeight="1" thickBot="1" x14ac:dyDescent="0.25">
      <c r="A26" s="21">
        <v>21</v>
      </c>
      <c r="B26" s="22">
        <v>1.4463999999999999E-2</v>
      </c>
      <c r="C26" s="22">
        <v>8.9599999999999992E-3</v>
      </c>
      <c r="D26" s="22">
        <v>2.3400000000000001E-2</v>
      </c>
      <c r="F26" s="21" t="s">
        <v>497</v>
      </c>
      <c r="G26" s="23">
        <v>19124</v>
      </c>
      <c r="H26" s="21">
        <v>0.85</v>
      </c>
      <c r="J26" s="12">
        <v>100</v>
      </c>
      <c r="K26" s="12">
        <f>X20</f>
        <v>2386</v>
      </c>
      <c r="L26" s="18"/>
      <c r="M26" s="12"/>
      <c r="N26" s="140">
        <f t="shared" si="0"/>
        <v>0.10604444444444444</v>
      </c>
    </row>
    <row r="27" spans="1:30" ht="15.75" customHeight="1" thickBot="1" x14ac:dyDescent="0.25">
      <c r="A27" s="21">
        <v>22</v>
      </c>
      <c r="B27" s="22">
        <v>9.8937777777777774E-3</v>
      </c>
      <c r="C27" s="22">
        <v>5.923555555555556E-3</v>
      </c>
      <c r="D27" s="22">
        <v>1.5800000000000002E-2</v>
      </c>
      <c r="J27" s="12">
        <v>150</v>
      </c>
      <c r="K27" s="12">
        <f>X22</f>
        <v>2302</v>
      </c>
      <c r="L27" s="18"/>
      <c r="M27" s="12"/>
      <c r="N27" s="140">
        <f t="shared" si="0"/>
        <v>0.10231111111111112</v>
      </c>
    </row>
    <row r="28" spans="1:30" ht="15.75" customHeight="1" thickBot="1" x14ac:dyDescent="0.25">
      <c r="A28" s="21">
        <v>23</v>
      </c>
      <c r="B28" s="22">
        <v>5.3737777777777777E-3</v>
      </c>
      <c r="C28" s="22">
        <v>3.3848888888888887E-3</v>
      </c>
      <c r="D28" s="22">
        <v>8.8000000000000005E-3</v>
      </c>
      <c r="J28" s="12">
        <v>200</v>
      </c>
      <c r="K28" s="12">
        <f>X24</f>
        <v>2218</v>
      </c>
      <c r="L28" s="18"/>
      <c r="M28" s="12"/>
      <c r="N28" s="140">
        <f t="shared" si="0"/>
        <v>9.8577777777777778E-2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AD34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0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2" width="3.875" hidden="1" customWidth="1"/>
    <col min="13" max="13" width="4.125" hidden="1" customWidth="1"/>
    <col min="14" max="14" width="5.75" customWidth="1"/>
    <col min="15" max="21" width="8.375" customWidth="1"/>
    <col min="22" max="22" width="8.125" customWidth="1"/>
    <col min="23" max="23" width="3.125" hidden="1" customWidth="1"/>
    <col min="24" max="24" width="5.625" hidden="1" customWidth="1"/>
    <col min="25" max="25" width="7.625" hidden="1" customWidth="1"/>
    <col min="26" max="26" width="7.5" hidden="1" customWidth="1"/>
    <col min="27" max="27" width="8.1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25">
      <c r="A1" s="151" t="s">
        <v>624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28400</v>
      </c>
      <c r="H2" s="7" t="s">
        <v>462</v>
      </c>
      <c r="W2" s="21">
        <v>1</v>
      </c>
      <c r="X2" s="21">
        <v>3091</v>
      </c>
      <c r="Y2" s="24">
        <v>44911</v>
      </c>
      <c r="Z2" s="21" t="s">
        <v>513</v>
      </c>
      <c r="AA2" s="21" t="s">
        <v>496</v>
      </c>
      <c r="AB2" s="21">
        <v>10.9</v>
      </c>
      <c r="AC2" s="21" t="s">
        <v>465</v>
      </c>
      <c r="AD2" s="21">
        <v>57</v>
      </c>
    </row>
    <row r="3" spans="1:30" ht="15.75" customHeight="1" thickBot="1" x14ac:dyDescent="0.25">
      <c r="W3" s="21">
        <v>2</v>
      </c>
      <c r="X3" s="21">
        <v>2721</v>
      </c>
      <c r="Y3" s="24">
        <v>44827</v>
      </c>
      <c r="Z3" s="21" t="s">
        <v>513</v>
      </c>
      <c r="AA3" s="21" t="s">
        <v>496</v>
      </c>
      <c r="AB3" s="21">
        <v>9.6</v>
      </c>
      <c r="AC3" s="21" t="s">
        <v>465</v>
      </c>
      <c r="AD3" s="21">
        <v>56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2699</v>
      </c>
      <c r="Y4" s="24">
        <v>44831</v>
      </c>
      <c r="Z4" s="21" t="s">
        <v>520</v>
      </c>
      <c r="AA4" s="21" t="s">
        <v>493</v>
      </c>
      <c r="AB4" s="21">
        <v>9.5</v>
      </c>
      <c r="AC4" s="21" t="s">
        <v>465</v>
      </c>
      <c r="AD4" s="21">
        <v>54</v>
      </c>
    </row>
    <row r="5" spans="1:30" ht="15.75" customHeight="1" thickBot="1" x14ac:dyDescent="0.25">
      <c r="A5" s="21">
        <v>0</v>
      </c>
      <c r="B5" s="22">
        <v>2.8461267605633801E-3</v>
      </c>
      <c r="C5" s="22">
        <v>3.7785211267605634E-3</v>
      </c>
      <c r="D5" s="41">
        <v>6.6E-3</v>
      </c>
      <c r="F5" s="21" t="s">
        <v>471</v>
      </c>
      <c r="G5" s="23">
        <v>26712</v>
      </c>
      <c r="H5" s="21">
        <v>0.94</v>
      </c>
      <c r="J5" s="164" t="s">
        <v>472</v>
      </c>
      <c r="K5" s="165"/>
      <c r="L5" s="165"/>
      <c r="M5" s="165"/>
      <c r="N5" s="166"/>
      <c r="W5" s="21">
        <v>4</v>
      </c>
      <c r="X5" s="21">
        <v>2697</v>
      </c>
      <c r="Y5" s="24">
        <v>44827</v>
      </c>
      <c r="Z5" s="21" t="s">
        <v>514</v>
      </c>
      <c r="AA5" s="21" t="s">
        <v>496</v>
      </c>
      <c r="AB5" s="21">
        <v>9.5</v>
      </c>
      <c r="AC5" s="21" t="s">
        <v>465</v>
      </c>
      <c r="AD5" s="21">
        <v>53</v>
      </c>
    </row>
    <row r="6" spans="1:30" ht="15.75" customHeight="1" thickBot="1" x14ac:dyDescent="0.25">
      <c r="A6" s="21">
        <v>1</v>
      </c>
      <c r="B6" s="22">
        <v>1.7848591549295776E-3</v>
      </c>
      <c r="C6" s="22">
        <v>2.2774647887323948E-3</v>
      </c>
      <c r="D6" s="22">
        <v>4.1000000000000003E-3</v>
      </c>
      <c r="F6" s="21" t="s">
        <v>473</v>
      </c>
      <c r="G6" s="23">
        <v>28479</v>
      </c>
      <c r="H6" s="21">
        <v>1.01</v>
      </c>
      <c r="J6" s="113" t="s">
        <v>474</v>
      </c>
      <c r="K6" s="114">
        <f>LARGE((K8,K9),1)</f>
        <v>0.58247788696711755</v>
      </c>
      <c r="L6" s="45"/>
      <c r="M6" s="45"/>
      <c r="N6" s="114" t="s">
        <v>464</v>
      </c>
      <c r="W6" s="21">
        <v>5</v>
      </c>
      <c r="X6" s="21">
        <v>2670</v>
      </c>
      <c r="Y6" s="24">
        <v>44831</v>
      </c>
      <c r="Z6" s="21" t="s">
        <v>516</v>
      </c>
      <c r="AA6" s="21" t="s">
        <v>493</v>
      </c>
      <c r="AB6" s="21">
        <v>9.4</v>
      </c>
      <c r="AC6" s="21" t="s">
        <v>465</v>
      </c>
      <c r="AD6" s="21">
        <v>55</v>
      </c>
    </row>
    <row r="7" spans="1:30" ht="15.75" customHeight="1" thickBot="1" x14ac:dyDescent="0.25">
      <c r="A7" s="21">
        <v>2</v>
      </c>
      <c r="B7" s="22">
        <v>1.4471830985915493E-3</v>
      </c>
      <c r="C7" s="22">
        <v>1.5528169014084508E-3</v>
      </c>
      <c r="D7" s="22">
        <v>3.0000000000000001E-3</v>
      </c>
      <c r="F7" s="21" t="s">
        <v>475</v>
      </c>
      <c r="G7" s="23">
        <v>27584</v>
      </c>
      <c r="H7" s="21">
        <v>0.97</v>
      </c>
      <c r="J7" s="12" t="s">
        <v>476</v>
      </c>
      <c r="K7" s="114">
        <f>LARGE((K10,K11),1)</f>
        <v>0.55375856794879053</v>
      </c>
      <c r="L7" s="45"/>
      <c r="M7" s="45"/>
      <c r="N7" s="114" t="s">
        <v>465</v>
      </c>
      <c r="W7" s="21">
        <v>6</v>
      </c>
      <c r="X7" s="21">
        <v>2658</v>
      </c>
      <c r="Y7" s="24">
        <v>44862</v>
      </c>
      <c r="Z7" s="21" t="s">
        <v>513</v>
      </c>
      <c r="AA7" s="21" t="s">
        <v>496</v>
      </c>
      <c r="AB7" s="21">
        <v>9.4</v>
      </c>
      <c r="AC7" s="21" t="s">
        <v>465</v>
      </c>
      <c r="AD7" s="21">
        <v>57</v>
      </c>
    </row>
    <row r="8" spans="1:30" ht="15.75" customHeight="1" thickBot="1" x14ac:dyDescent="0.3">
      <c r="A8" s="21">
        <v>3</v>
      </c>
      <c r="B8" s="22">
        <v>1.6401408450704225E-3</v>
      </c>
      <c r="C8" s="22">
        <v>1.2422535211267603E-3</v>
      </c>
      <c r="D8" s="22">
        <v>2.8999999999999998E-3</v>
      </c>
      <c r="F8" s="21" t="s">
        <v>477</v>
      </c>
      <c r="G8" s="23">
        <v>28852</v>
      </c>
      <c r="H8" s="21">
        <v>1.02</v>
      </c>
      <c r="K8" s="16">
        <f>LARGE(B11:C11,1)/(B11+C11)</f>
        <v>0.58040382188570394</v>
      </c>
      <c r="W8" s="21">
        <v>7</v>
      </c>
      <c r="X8" s="21">
        <v>2628</v>
      </c>
      <c r="Y8" s="24">
        <v>44904</v>
      </c>
      <c r="Z8" s="21" t="s">
        <v>513</v>
      </c>
      <c r="AA8" s="21" t="s">
        <v>496</v>
      </c>
      <c r="AB8" s="21">
        <v>9.3000000000000007</v>
      </c>
      <c r="AC8" s="21" t="s">
        <v>465</v>
      </c>
      <c r="AD8" s="21">
        <v>56</v>
      </c>
    </row>
    <row r="9" spans="1:30" ht="15.75" customHeight="1" thickBot="1" x14ac:dyDescent="0.3">
      <c r="A9" s="21">
        <v>4</v>
      </c>
      <c r="B9" s="22">
        <v>2.4602112676056342E-3</v>
      </c>
      <c r="C9" s="22">
        <v>1.5528169014084508E-3</v>
      </c>
      <c r="D9" s="22">
        <v>4.0000000000000001E-3</v>
      </c>
      <c r="F9" s="21" t="s">
        <v>478</v>
      </c>
      <c r="G9" s="23">
        <v>28714</v>
      </c>
      <c r="H9" s="21">
        <v>1.01</v>
      </c>
      <c r="K9" s="16">
        <f>LARGE(B12:C12,1)/(B12+C12)</f>
        <v>0.58247788696711755</v>
      </c>
      <c r="W9" s="21">
        <v>8</v>
      </c>
      <c r="X9" s="21">
        <v>2626</v>
      </c>
      <c r="Y9" s="24">
        <v>44781</v>
      </c>
      <c r="Z9" s="21" t="s">
        <v>513</v>
      </c>
      <c r="AA9" s="21" t="s">
        <v>492</v>
      </c>
      <c r="AB9" s="21">
        <v>9.1999999999999993</v>
      </c>
      <c r="AC9" s="21" t="s">
        <v>465</v>
      </c>
      <c r="AD9" s="21">
        <v>56</v>
      </c>
    </row>
    <row r="10" spans="1:30" ht="15.75" customHeight="1" thickBot="1" x14ac:dyDescent="0.3">
      <c r="A10" s="21">
        <v>5</v>
      </c>
      <c r="B10" s="22">
        <v>7.2359154929577466E-3</v>
      </c>
      <c r="C10" s="22">
        <v>3.5197183098591546E-3</v>
      </c>
      <c r="D10" s="22">
        <v>1.0699999999999999E-2</v>
      </c>
      <c r="F10" s="21" t="s">
        <v>479</v>
      </c>
      <c r="G10" s="23">
        <v>26983</v>
      </c>
      <c r="H10" s="21">
        <v>0.95</v>
      </c>
      <c r="K10" s="16">
        <f>LARGE(B20:C20,1)/(B20+C20)</f>
        <v>0.54012694038492548</v>
      </c>
      <c r="W10" s="21">
        <v>9</v>
      </c>
      <c r="X10" s="21">
        <v>2625</v>
      </c>
      <c r="Y10" s="24">
        <v>44831</v>
      </c>
      <c r="Z10" s="21" t="s">
        <v>519</v>
      </c>
      <c r="AA10" s="21" t="s">
        <v>493</v>
      </c>
      <c r="AB10" s="21">
        <v>9.1999999999999993</v>
      </c>
      <c r="AC10" s="21" t="s">
        <v>465</v>
      </c>
      <c r="AD10" s="21">
        <v>51</v>
      </c>
    </row>
    <row r="11" spans="1:30" ht="15.75" customHeight="1" thickBot="1" x14ac:dyDescent="0.3">
      <c r="A11" s="21">
        <v>6</v>
      </c>
      <c r="B11" s="22">
        <v>1.3603521126760562E-2</v>
      </c>
      <c r="C11" s="22">
        <v>9.8345070422535211E-3</v>
      </c>
      <c r="D11" s="22">
        <v>2.3400000000000001E-2</v>
      </c>
      <c r="F11" s="21" t="s">
        <v>480</v>
      </c>
      <c r="G11" s="23">
        <v>26872</v>
      </c>
      <c r="H11" s="21">
        <v>0.95</v>
      </c>
      <c r="K11" s="16">
        <f>LARGE(B21:C21,1)/(B21+C21)</f>
        <v>0.55375856794879053</v>
      </c>
      <c r="W11" s="21">
        <v>10</v>
      </c>
      <c r="X11" s="21">
        <v>2618</v>
      </c>
      <c r="Y11" s="24">
        <v>44831</v>
      </c>
      <c r="Z11" s="21" t="s">
        <v>518</v>
      </c>
      <c r="AA11" s="21" t="s">
        <v>493</v>
      </c>
      <c r="AB11" s="21">
        <v>9.1999999999999993</v>
      </c>
      <c r="AC11" s="21" t="s">
        <v>465</v>
      </c>
      <c r="AD11" s="21">
        <v>57</v>
      </c>
    </row>
    <row r="12" spans="1:30" ht="15.75" customHeight="1" thickBot="1" x14ac:dyDescent="0.25">
      <c r="A12" s="21">
        <v>7</v>
      </c>
      <c r="B12" s="22">
        <v>2.3396126760563383E-2</v>
      </c>
      <c r="C12" s="22">
        <v>1.6770422535211268E-2</v>
      </c>
      <c r="D12" s="22">
        <v>4.02E-2</v>
      </c>
      <c r="F12" s="21" t="s">
        <v>481</v>
      </c>
      <c r="G12" s="23">
        <v>28699</v>
      </c>
      <c r="H12" s="21">
        <v>1.01</v>
      </c>
      <c r="W12" s="21">
        <v>20</v>
      </c>
      <c r="X12" s="21">
        <v>2554</v>
      </c>
      <c r="Y12" s="24">
        <v>44911</v>
      </c>
      <c r="Z12" s="21" t="s">
        <v>515</v>
      </c>
      <c r="AA12" s="21" t="s">
        <v>496</v>
      </c>
      <c r="AB12" s="21">
        <v>9</v>
      </c>
      <c r="AC12" s="21" t="s">
        <v>465</v>
      </c>
      <c r="AD12" s="21">
        <v>54</v>
      </c>
    </row>
    <row r="13" spans="1:30" ht="15.75" customHeight="1" thickBot="1" x14ac:dyDescent="0.25">
      <c r="A13" s="21">
        <v>8</v>
      </c>
      <c r="B13" s="22">
        <v>2.7351760563380279E-2</v>
      </c>
      <c r="C13" s="22">
        <v>1.9513732394366195E-2</v>
      </c>
      <c r="D13" s="22">
        <v>4.6899999999999997E-2</v>
      </c>
      <c r="F13" s="21" t="s">
        <v>482</v>
      </c>
      <c r="G13" s="23">
        <v>29510</v>
      </c>
      <c r="H13" s="21">
        <v>1.04</v>
      </c>
      <c r="W13" s="21">
        <v>25</v>
      </c>
      <c r="X13" s="21">
        <v>2535</v>
      </c>
      <c r="Y13" s="24">
        <v>44601</v>
      </c>
      <c r="Z13" s="21" t="s">
        <v>513</v>
      </c>
      <c r="AA13" s="21" t="s">
        <v>494</v>
      </c>
      <c r="AB13" s="21">
        <v>8.9</v>
      </c>
      <c r="AC13" s="21" t="s">
        <v>465</v>
      </c>
      <c r="AD13" s="21">
        <v>59</v>
      </c>
    </row>
    <row r="14" spans="1:30" ht="15.75" customHeight="1" thickBot="1" x14ac:dyDescent="0.25">
      <c r="A14" s="21">
        <v>9</v>
      </c>
      <c r="B14" s="22">
        <v>3.1596830985915494E-2</v>
      </c>
      <c r="C14" s="22">
        <v>2.6449647887323943E-2</v>
      </c>
      <c r="D14" s="22">
        <v>5.8000000000000003E-2</v>
      </c>
      <c r="F14" s="21" t="s">
        <v>483</v>
      </c>
      <c r="G14" s="23">
        <v>28730</v>
      </c>
      <c r="H14" s="21">
        <v>1.01</v>
      </c>
      <c r="W14" s="21">
        <v>30</v>
      </c>
      <c r="X14" s="21">
        <v>2518</v>
      </c>
      <c r="Y14" s="24">
        <v>44806</v>
      </c>
      <c r="Z14" s="21" t="s">
        <v>513</v>
      </c>
      <c r="AA14" s="21" t="s">
        <v>496</v>
      </c>
      <c r="AB14" s="21">
        <v>8.9</v>
      </c>
      <c r="AC14" s="21" t="s">
        <v>465</v>
      </c>
      <c r="AD14" s="21">
        <v>57</v>
      </c>
    </row>
    <row r="15" spans="1:30" ht="15.75" customHeight="1" thickBot="1" x14ac:dyDescent="0.25">
      <c r="A15" s="21">
        <v>10</v>
      </c>
      <c r="B15" s="22">
        <v>3.2416901408450702E-2</v>
      </c>
      <c r="C15" s="22">
        <v>3.0435211267605636E-2</v>
      </c>
      <c r="D15" s="22">
        <v>6.2899999999999998E-2</v>
      </c>
      <c r="F15" s="21" t="s">
        <v>484</v>
      </c>
      <c r="G15" s="23">
        <v>29230</v>
      </c>
      <c r="H15" s="21">
        <v>1.03</v>
      </c>
      <c r="W15" s="21">
        <v>35</v>
      </c>
      <c r="X15" s="21">
        <v>2505</v>
      </c>
      <c r="Y15" s="24">
        <v>44615</v>
      </c>
      <c r="Z15" s="21" t="s">
        <v>513</v>
      </c>
      <c r="AA15" s="21" t="s">
        <v>494</v>
      </c>
      <c r="AB15" s="21">
        <v>8.8000000000000007</v>
      </c>
      <c r="AC15" s="21" t="s">
        <v>465</v>
      </c>
      <c r="AD15" s="21">
        <v>58</v>
      </c>
    </row>
    <row r="16" spans="1:30" ht="15.75" customHeight="1" thickBot="1" x14ac:dyDescent="0.25">
      <c r="A16" s="21">
        <v>11</v>
      </c>
      <c r="B16" s="22">
        <v>3.3092253521126755E-2</v>
      </c>
      <c r="C16" s="22">
        <v>3.3333802816901403E-2</v>
      </c>
      <c r="D16" s="22">
        <v>6.6400000000000001E-2</v>
      </c>
      <c r="F16" s="21" t="s">
        <v>485</v>
      </c>
      <c r="G16" s="23">
        <v>29590</v>
      </c>
      <c r="H16" s="21">
        <v>1.04</v>
      </c>
      <c r="W16" s="21">
        <v>40</v>
      </c>
      <c r="X16" s="21">
        <v>2493</v>
      </c>
      <c r="Y16" s="24">
        <v>44914</v>
      </c>
      <c r="Z16" s="21" t="s">
        <v>513</v>
      </c>
      <c r="AA16" s="21" t="s">
        <v>492</v>
      </c>
      <c r="AB16" s="21">
        <v>8.8000000000000007</v>
      </c>
      <c r="AC16" s="21" t="s">
        <v>465</v>
      </c>
      <c r="AD16" s="21">
        <v>56</v>
      </c>
    </row>
    <row r="17" spans="1:30" ht="15.75" customHeight="1" thickBot="1" x14ac:dyDescent="0.25">
      <c r="A17" s="21">
        <v>12</v>
      </c>
      <c r="B17" s="22">
        <v>3.3526408450704231E-2</v>
      </c>
      <c r="C17" s="22">
        <v>3.6077112676056337E-2</v>
      </c>
      <c r="D17" s="22">
        <v>6.9599999999999995E-2</v>
      </c>
      <c r="W17" s="21">
        <v>45</v>
      </c>
      <c r="X17" s="21">
        <v>2485</v>
      </c>
      <c r="Y17" s="24">
        <v>44806</v>
      </c>
      <c r="Z17" s="21" t="s">
        <v>514</v>
      </c>
      <c r="AA17" s="21" t="s">
        <v>496</v>
      </c>
      <c r="AB17" s="21">
        <v>8.8000000000000007</v>
      </c>
      <c r="AC17" s="21" t="s">
        <v>465</v>
      </c>
      <c r="AD17" s="21">
        <v>55</v>
      </c>
    </row>
    <row r="18" spans="1:30" ht="15.75" customHeight="1" thickBot="1" x14ac:dyDescent="0.25">
      <c r="A18" s="21">
        <v>13</v>
      </c>
      <c r="B18" s="22">
        <v>3.2947535211267608E-2</v>
      </c>
      <c r="C18" s="22">
        <v>3.6749999999999991E-2</v>
      </c>
      <c r="D18" s="22">
        <v>6.9699999999999998E-2</v>
      </c>
      <c r="W18" s="21">
        <v>50</v>
      </c>
      <c r="X18" s="21">
        <v>2478</v>
      </c>
      <c r="Y18" s="24">
        <v>44897</v>
      </c>
      <c r="Z18" s="21" t="s">
        <v>513</v>
      </c>
      <c r="AA18" s="21" t="s">
        <v>496</v>
      </c>
      <c r="AB18" s="21">
        <v>8.6999999999999993</v>
      </c>
      <c r="AC18" s="21" t="s">
        <v>465</v>
      </c>
      <c r="AD18" s="21">
        <v>55</v>
      </c>
    </row>
    <row r="19" spans="1:30" ht="15.75" customHeight="1" thickBot="1" x14ac:dyDescent="0.25">
      <c r="A19" s="21">
        <v>14</v>
      </c>
      <c r="B19" s="22">
        <v>3.3864084507042251E-2</v>
      </c>
      <c r="C19" s="22">
        <v>3.8613380281690139E-2</v>
      </c>
      <c r="D19" s="22">
        <v>7.2499999999999995E-2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2440</v>
      </c>
      <c r="Y19" s="24">
        <v>44904</v>
      </c>
      <c r="Z19" s="21" t="s">
        <v>514</v>
      </c>
      <c r="AA19" s="21" t="s">
        <v>496</v>
      </c>
      <c r="AB19" s="21">
        <v>8.6</v>
      </c>
      <c r="AC19" s="21" t="s">
        <v>465</v>
      </c>
      <c r="AD19" s="21">
        <v>54</v>
      </c>
    </row>
    <row r="20" spans="1:30" ht="15.75" customHeight="1" thickBot="1" x14ac:dyDescent="0.25">
      <c r="A20" s="21">
        <v>15</v>
      </c>
      <c r="B20" s="22">
        <v>3.314049295774648E-2</v>
      </c>
      <c r="C20" s="22">
        <v>3.8923943661971834E-2</v>
      </c>
      <c r="D20" s="22">
        <v>7.2099999999999997E-2</v>
      </c>
      <c r="F20" s="21" t="s">
        <v>488</v>
      </c>
      <c r="G20" s="23">
        <v>24148</v>
      </c>
      <c r="H20" s="21">
        <v>0.85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2412</v>
      </c>
      <c r="Y20" s="24">
        <v>44575</v>
      </c>
      <c r="Z20" s="21" t="s">
        <v>513</v>
      </c>
      <c r="AA20" s="21" t="s">
        <v>496</v>
      </c>
      <c r="AB20" s="21">
        <v>8.5</v>
      </c>
      <c r="AC20" s="21" t="s">
        <v>465</v>
      </c>
      <c r="AD20" s="21">
        <v>57</v>
      </c>
    </row>
    <row r="21" spans="1:30" ht="15.75" customHeight="1" thickBot="1" x14ac:dyDescent="0.25">
      <c r="A21" s="21">
        <v>16</v>
      </c>
      <c r="B21" s="22">
        <v>3.3285211267605634E-2</v>
      </c>
      <c r="C21" s="22">
        <v>4.1304929577464788E-2</v>
      </c>
      <c r="D21" s="22">
        <v>7.46E-2</v>
      </c>
      <c r="F21" s="21" t="s">
        <v>492</v>
      </c>
      <c r="G21" s="23">
        <v>28474</v>
      </c>
      <c r="H21" s="21">
        <v>1</v>
      </c>
      <c r="J21" s="12">
        <v>5</v>
      </c>
      <c r="K21" s="12">
        <f>X6</f>
        <v>2670</v>
      </c>
      <c r="L21" s="18"/>
      <c r="M21" s="12"/>
      <c r="N21" s="140">
        <f>K21/$F$2</f>
        <v>9.4014084507042253E-2</v>
      </c>
      <c r="W21" s="21">
        <v>125</v>
      </c>
      <c r="X21" s="21">
        <v>2395</v>
      </c>
      <c r="Y21" s="24">
        <v>44582</v>
      </c>
      <c r="Z21" s="21" t="s">
        <v>515</v>
      </c>
      <c r="AA21" s="21" t="s">
        <v>496</v>
      </c>
      <c r="AB21" s="21">
        <v>8.4</v>
      </c>
      <c r="AC21" s="21" t="s">
        <v>465</v>
      </c>
      <c r="AD21" s="21">
        <v>55</v>
      </c>
    </row>
    <row r="22" spans="1:30" ht="15.75" customHeight="1" thickBot="1" x14ac:dyDescent="0.25">
      <c r="A22" s="21">
        <v>17</v>
      </c>
      <c r="B22" s="22">
        <v>3.3285211267605634E-2</v>
      </c>
      <c r="C22" s="22">
        <v>4.2961267605633804E-2</v>
      </c>
      <c r="D22" s="22">
        <v>7.6200000000000004E-2</v>
      </c>
      <c r="F22" s="21" t="s">
        <v>493</v>
      </c>
      <c r="G22" s="23">
        <v>28945</v>
      </c>
      <c r="H22" s="21">
        <v>1.02</v>
      </c>
      <c r="J22" s="12">
        <v>10</v>
      </c>
      <c r="K22" s="12">
        <f>X11</f>
        <v>2618</v>
      </c>
      <c r="L22" s="18"/>
      <c r="M22" s="12"/>
      <c r="N22" s="140">
        <f t="shared" ref="N22:N28" si="0">K22/$F$2</f>
        <v>9.2183098591549301E-2</v>
      </c>
      <c r="W22" s="21">
        <v>150</v>
      </c>
      <c r="X22" s="21">
        <v>2374</v>
      </c>
      <c r="Y22" s="24">
        <v>44781</v>
      </c>
      <c r="Z22" s="21" t="s">
        <v>515</v>
      </c>
      <c r="AA22" s="21" t="s">
        <v>492</v>
      </c>
      <c r="AB22" s="21">
        <v>8.4</v>
      </c>
      <c r="AC22" s="21" t="s">
        <v>465</v>
      </c>
      <c r="AD22" s="21">
        <v>58</v>
      </c>
    </row>
    <row r="23" spans="1:30" ht="15.75" customHeight="1" thickBot="1" x14ac:dyDescent="0.25">
      <c r="A23" s="21">
        <v>18</v>
      </c>
      <c r="B23" s="22">
        <v>3.077676056338028E-2</v>
      </c>
      <c r="C23" s="22">
        <v>3.8820422535211264E-2</v>
      </c>
      <c r="D23" s="22">
        <v>6.9599999999999995E-2</v>
      </c>
      <c r="F23" s="21" t="s">
        <v>494</v>
      </c>
      <c r="G23" s="23">
        <v>28755</v>
      </c>
      <c r="H23" s="21">
        <v>1.01</v>
      </c>
      <c r="J23" s="12">
        <v>20</v>
      </c>
      <c r="K23" s="12">
        <f>X12</f>
        <v>2554</v>
      </c>
      <c r="L23" s="18"/>
      <c r="M23" s="12"/>
      <c r="N23" s="140">
        <f t="shared" si="0"/>
        <v>8.9929577464788732E-2</v>
      </c>
      <c r="W23" s="21">
        <v>175</v>
      </c>
      <c r="X23" s="21">
        <v>2363</v>
      </c>
      <c r="Y23" s="24">
        <v>44688</v>
      </c>
      <c r="Z23" s="21" t="s">
        <v>520</v>
      </c>
      <c r="AA23" s="21" t="s">
        <v>497</v>
      </c>
      <c r="AB23" s="21">
        <v>8.3000000000000007</v>
      </c>
      <c r="AC23" s="21" t="s">
        <v>465</v>
      </c>
      <c r="AD23" s="21">
        <v>51</v>
      </c>
    </row>
    <row r="24" spans="1:30" ht="15.75" customHeight="1" thickBot="1" x14ac:dyDescent="0.25">
      <c r="A24" s="21">
        <v>19</v>
      </c>
      <c r="B24" s="22">
        <v>2.5566901408450703E-2</v>
      </c>
      <c r="C24" s="22">
        <v>3.1729225352112679E-2</v>
      </c>
      <c r="D24" s="22">
        <v>5.7299999999999997E-2</v>
      </c>
      <c r="F24" s="21" t="s">
        <v>495</v>
      </c>
      <c r="G24" s="23">
        <v>29284</v>
      </c>
      <c r="H24" s="21">
        <v>1.03</v>
      </c>
      <c r="J24" s="12">
        <v>30</v>
      </c>
      <c r="K24" s="12">
        <f>X14</f>
        <v>2518</v>
      </c>
      <c r="L24" s="18"/>
      <c r="M24" s="12"/>
      <c r="N24" s="140">
        <f t="shared" si="0"/>
        <v>8.8661971830985911E-2</v>
      </c>
      <c r="W24" s="21">
        <v>200</v>
      </c>
      <c r="X24" s="21">
        <v>2340</v>
      </c>
      <c r="Y24" s="24">
        <v>44841</v>
      </c>
      <c r="Z24" s="21" t="s">
        <v>513</v>
      </c>
      <c r="AA24" s="21" t="s">
        <v>496</v>
      </c>
      <c r="AB24" s="21">
        <v>8.1999999999999993</v>
      </c>
      <c r="AC24" s="21" t="s">
        <v>465</v>
      </c>
      <c r="AD24" s="21">
        <v>56</v>
      </c>
    </row>
    <row r="25" spans="1:30" ht="15.75" customHeight="1" thickBot="1" x14ac:dyDescent="0.25">
      <c r="A25" s="21">
        <v>20</v>
      </c>
      <c r="B25" s="22">
        <v>2.0260563380281694E-2</v>
      </c>
      <c r="C25" s="22">
        <v>2.5000352112676056E-2</v>
      </c>
      <c r="D25" s="22">
        <v>4.5199999999999997E-2</v>
      </c>
      <c r="F25" s="21" t="s">
        <v>496</v>
      </c>
      <c r="G25" s="23">
        <v>31169</v>
      </c>
      <c r="H25" s="21">
        <v>1.1000000000000001</v>
      </c>
      <c r="J25" s="12">
        <v>50</v>
      </c>
      <c r="K25" s="12">
        <f>X18</f>
        <v>2478</v>
      </c>
      <c r="L25" s="18"/>
      <c r="M25" s="12"/>
      <c r="N25" s="140">
        <f t="shared" si="0"/>
        <v>8.7253521126760561E-2</v>
      </c>
    </row>
    <row r="26" spans="1:30" ht="15.75" customHeight="1" thickBot="1" x14ac:dyDescent="0.25">
      <c r="A26" s="21">
        <v>21</v>
      </c>
      <c r="B26" s="22">
        <v>1.3844718309859155E-2</v>
      </c>
      <c r="C26" s="22">
        <v>1.8219718309859158E-2</v>
      </c>
      <c r="D26" s="22">
        <v>3.2099999999999997E-2</v>
      </c>
      <c r="F26" s="21" t="s">
        <v>497</v>
      </c>
      <c r="G26" s="23">
        <v>28142</v>
      </c>
      <c r="H26" s="21">
        <v>0.99</v>
      </c>
      <c r="J26" s="12">
        <v>100</v>
      </c>
      <c r="K26" s="12">
        <f>X20</f>
        <v>2412</v>
      </c>
      <c r="L26" s="18"/>
      <c r="M26" s="12"/>
      <c r="N26" s="140">
        <f t="shared" si="0"/>
        <v>8.4929577464788727E-2</v>
      </c>
    </row>
    <row r="27" spans="1:30" ht="15.75" customHeight="1" thickBot="1" x14ac:dyDescent="0.25">
      <c r="A27" s="21">
        <v>22</v>
      </c>
      <c r="B27" s="22">
        <v>8.2971830985915495E-3</v>
      </c>
      <c r="C27" s="22">
        <v>1.1853169014084506E-2</v>
      </c>
      <c r="D27" s="22">
        <v>2.01E-2</v>
      </c>
      <c r="J27" s="12">
        <v>150</v>
      </c>
      <c r="K27" s="12">
        <f>X22</f>
        <v>2374</v>
      </c>
      <c r="L27" s="18"/>
      <c r="M27" s="12"/>
      <c r="N27" s="140">
        <f t="shared" si="0"/>
        <v>8.3591549295774642E-2</v>
      </c>
    </row>
    <row r="28" spans="1:30" ht="15.75" customHeight="1" thickBot="1" x14ac:dyDescent="0.25">
      <c r="A28" s="21">
        <v>23</v>
      </c>
      <c r="B28" s="22">
        <v>4.7757042253521132E-3</v>
      </c>
      <c r="C28" s="22">
        <v>7.0911971830985923E-3</v>
      </c>
      <c r="D28" s="22">
        <v>1.18E-2</v>
      </c>
      <c r="J28" s="12">
        <v>200</v>
      </c>
      <c r="K28" s="12">
        <f>X24</f>
        <v>2340</v>
      </c>
      <c r="L28" s="18"/>
      <c r="M28" s="12"/>
      <c r="N28" s="140">
        <f t="shared" si="0"/>
        <v>8.23943661971831E-2</v>
      </c>
    </row>
    <row r="29" spans="1:30" ht="15.75" customHeight="1" x14ac:dyDescent="0.2"/>
    <row r="34" spans="4:4" x14ac:dyDescent="0.2">
      <c r="D34" s="19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Sheet68"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605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26100</v>
      </c>
      <c r="H2" s="7" t="s">
        <v>462</v>
      </c>
      <c r="W2" s="21">
        <v>1</v>
      </c>
      <c r="X2" s="21">
        <v>2869</v>
      </c>
      <c r="Y2" s="24">
        <v>44628</v>
      </c>
      <c r="Z2" s="21" t="s">
        <v>513</v>
      </c>
      <c r="AA2" s="21" t="s">
        <v>493</v>
      </c>
      <c r="AB2" s="21">
        <v>11</v>
      </c>
      <c r="AC2" s="21" t="s">
        <v>499</v>
      </c>
      <c r="AD2" s="21">
        <v>61</v>
      </c>
    </row>
    <row r="3" spans="1:30" ht="15.75" customHeight="1" thickBot="1" x14ac:dyDescent="0.25">
      <c r="W3" s="21">
        <v>2</v>
      </c>
      <c r="X3" s="21">
        <v>2825</v>
      </c>
      <c r="Y3" s="24">
        <v>44872</v>
      </c>
      <c r="Z3" s="21" t="s">
        <v>513</v>
      </c>
      <c r="AA3" s="21" t="s">
        <v>492</v>
      </c>
      <c r="AB3" s="21">
        <v>10.8</v>
      </c>
      <c r="AC3" s="21" t="s">
        <v>499</v>
      </c>
      <c r="AD3" s="21">
        <v>54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2820</v>
      </c>
      <c r="Y4" s="24">
        <v>44866</v>
      </c>
      <c r="Z4" s="21" t="s">
        <v>514</v>
      </c>
      <c r="AA4" s="21" t="s">
        <v>493</v>
      </c>
      <c r="AB4" s="21">
        <v>10.8</v>
      </c>
      <c r="AC4" s="21" t="s">
        <v>499</v>
      </c>
      <c r="AD4" s="21">
        <v>56</v>
      </c>
    </row>
    <row r="5" spans="1:30" ht="15.75" customHeight="1" thickBot="1" x14ac:dyDescent="0.25">
      <c r="A5" s="21">
        <v>0</v>
      </c>
      <c r="B5" s="22">
        <v>1.8199233716475096E-3</v>
      </c>
      <c r="C5" s="22">
        <v>3.0222222222222222E-3</v>
      </c>
      <c r="D5" s="41">
        <v>4.7999999999999996E-3</v>
      </c>
      <c r="F5" s="21" t="s">
        <v>471</v>
      </c>
      <c r="G5" s="23">
        <v>26934</v>
      </c>
      <c r="H5" s="21">
        <v>1.03</v>
      </c>
      <c r="J5" s="164" t="s">
        <v>472</v>
      </c>
      <c r="K5" s="165"/>
      <c r="L5" s="165"/>
      <c r="M5" s="165"/>
      <c r="N5" s="166"/>
      <c r="W5" s="21">
        <v>4</v>
      </c>
      <c r="X5" s="21">
        <v>2811</v>
      </c>
      <c r="Y5" s="24">
        <v>44608</v>
      </c>
      <c r="Z5" s="21" t="s">
        <v>514</v>
      </c>
      <c r="AA5" s="21" t="s">
        <v>494</v>
      </c>
      <c r="AB5" s="21">
        <v>10.8</v>
      </c>
      <c r="AC5" s="21" t="s">
        <v>499</v>
      </c>
      <c r="AD5" s="21">
        <v>56</v>
      </c>
    </row>
    <row r="6" spans="1:30" ht="15.75" customHeight="1" thickBot="1" x14ac:dyDescent="0.25">
      <c r="A6" s="21">
        <v>1</v>
      </c>
      <c r="B6" s="22">
        <v>1.1494252873563216E-3</v>
      </c>
      <c r="C6" s="22">
        <v>1.9279693486590039E-3</v>
      </c>
      <c r="D6" s="22">
        <v>3.0999999999999999E-3</v>
      </c>
      <c r="F6" s="21" t="s">
        <v>473</v>
      </c>
      <c r="G6" s="23">
        <v>29396</v>
      </c>
      <c r="H6" s="21">
        <v>1.1299999999999999</v>
      </c>
      <c r="J6" s="113" t="s">
        <v>474</v>
      </c>
      <c r="K6" s="114">
        <f>LARGE((K8,K9),1)</f>
        <v>0.58499479189589665</v>
      </c>
      <c r="L6" s="45"/>
      <c r="M6" s="45"/>
      <c r="N6" s="114" t="s">
        <v>498</v>
      </c>
      <c r="W6" s="21">
        <v>5</v>
      </c>
      <c r="X6" s="21">
        <v>2802</v>
      </c>
      <c r="Y6" s="24">
        <v>44908</v>
      </c>
      <c r="Z6" s="21" t="s">
        <v>514</v>
      </c>
      <c r="AA6" s="21" t="s">
        <v>493</v>
      </c>
      <c r="AB6" s="21">
        <v>10.7</v>
      </c>
      <c r="AC6" s="21" t="s">
        <v>499</v>
      </c>
      <c r="AD6" s="21">
        <v>54</v>
      </c>
    </row>
    <row r="7" spans="1:30" ht="15.75" customHeight="1" thickBot="1" x14ac:dyDescent="0.25">
      <c r="A7" s="21">
        <v>2</v>
      </c>
      <c r="B7" s="22">
        <v>1.0536398467432949E-3</v>
      </c>
      <c r="C7" s="22">
        <v>1.3026819923371647E-3</v>
      </c>
      <c r="D7" s="22">
        <v>2.3999999999999998E-3</v>
      </c>
      <c r="F7" s="21" t="s">
        <v>475</v>
      </c>
      <c r="G7" s="23">
        <v>29529</v>
      </c>
      <c r="H7" s="21">
        <v>1.1299999999999999</v>
      </c>
      <c r="J7" s="12" t="s">
        <v>476</v>
      </c>
      <c r="K7" s="114">
        <f>LARGE((K10,K11),1)</f>
        <v>0.56155565834104226</v>
      </c>
      <c r="L7" s="45"/>
      <c r="M7" s="45"/>
      <c r="N7" s="114" t="s">
        <v>499</v>
      </c>
      <c r="W7" s="21">
        <v>6</v>
      </c>
      <c r="X7" s="21">
        <v>2798</v>
      </c>
      <c r="Y7" s="24">
        <v>44881</v>
      </c>
      <c r="Z7" s="21" t="s">
        <v>514</v>
      </c>
      <c r="AA7" s="21" t="s">
        <v>494</v>
      </c>
      <c r="AB7" s="21">
        <v>10.7</v>
      </c>
      <c r="AC7" s="21" t="s">
        <v>499</v>
      </c>
      <c r="AD7" s="21">
        <v>54</v>
      </c>
    </row>
    <row r="8" spans="1:30" ht="15.75" customHeight="1" thickBot="1" x14ac:dyDescent="0.3">
      <c r="A8" s="21">
        <v>3</v>
      </c>
      <c r="B8" s="22">
        <v>1.2931034482758621E-3</v>
      </c>
      <c r="C8" s="22">
        <v>1.146360153256705E-3</v>
      </c>
      <c r="D8" s="22">
        <v>2.3999999999999998E-3</v>
      </c>
      <c r="F8" s="21" t="s">
        <v>477</v>
      </c>
      <c r="G8" s="23">
        <v>27824</v>
      </c>
      <c r="H8" s="21">
        <v>1.07</v>
      </c>
      <c r="K8" s="16">
        <f>LARGE(B11:C11,1)/(B11+C11)</f>
        <v>0.57460711436422807</v>
      </c>
      <c r="W8" s="21">
        <v>7</v>
      </c>
      <c r="X8" s="21">
        <v>2793</v>
      </c>
      <c r="Y8" s="24">
        <v>44903</v>
      </c>
      <c r="Z8" s="21" t="s">
        <v>514</v>
      </c>
      <c r="AA8" s="21" t="s">
        <v>495</v>
      </c>
      <c r="AB8" s="21">
        <v>10.7</v>
      </c>
      <c r="AC8" s="21" t="s">
        <v>499</v>
      </c>
      <c r="AD8" s="21">
        <v>53</v>
      </c>
    </row>
    <row r="9" spans="1:30" ht="15.75" customHeight="1" thickBot="1" x14ac:dyDescent="0.3">
      <c r="A9" s="21">
        <v>4</v>
      </c>
      <c r="B9" s="22">
        <v>2.3946360153256703E-3</v>
      </c>
      <c r="C9" s="22">
        <v>1.667432950191571E-3</v>
      </c>
      <c r="D9" s="22">
        <v>4.1000000000000003E-3</v>
      </c>
      <c r="F9" s="21" t="s">
        <v>478</v>
      </c>
      <c r="G9" s="23">
        <v>25478</v>
      </c>
      <c r="H9" s="21">
        <v>0.98</v>
      </c>
      <c r="K9" s="16">
        <f>LARGE(B12:C12,1)/(B12+C12)</f>
        <v>0.58499479189589665</v>
      </c>
      <c r="W9" s="21">
        <v>8</v>
      </c>
      <c r="X9" s="21">
        <v>2791</v>
      </c>
      <c r="Y9" s="24">
        <v>44910</v>
      </c>
      <c r="Z9" s="21" t="s">
        <v>514</v>
      </c>
      <c r="AA9" s="21" t="s">
        <v>495</v>
      </c>
      <c r="AB9" s="21">
        <v>10.7</v>
      </c>
      <c r="AC9" s="21" t="s">
        <v>499</v>
      </c>
      <c r="AD9" s="21">
        <v>53</v>
      </c>
    </row>
    <row r="10" spans="1:30" ht="15.75" customHeight="1" thickBot="1" x14ac:dyDescent="0.3">
      <c r="A10" s="21">
        <v>5</v>
      </c>
      <c r="B10" s="22">
        <v>6.4176245210727971E-3</v>
      </c>
      <c r="C10" s="22">
        <v>3.5954022988505746E-3</v>
      </c>
      <c r="D10" s="22">
        <v>0.01</v>
      </c>
      <c r="F10" s="21" t="s">
        <v>479</v>
      </c>
      <c r="G10" s="23">
        <v>23593</v>
      </c>
      <c r="H10" s="21">
        <v>0.91</v>
      </c>
      <c r="K10" s="16">
        <f>LARGE(B20:C20,1)/(B20+C20)</f>
        <v>0.56126154375246551</v>
      </c>
      <c r="W10" s="21">
        <v>9</v>
      </c>
      <c r="X10" s="21">
        <v>2785</v>
      </c>
      <c r="Y10" s="24">
        <v>44896</v>
      </c>
      <c r="Z10" s="21" t="s">
        <v>514</v>
      </c>
      <c r="AA10" s="21" t="s">
        <v>495</v>
      </c>
      <c r="AB10" s="21">
        <v>10.7</v>
      </c>
      <c r="AC10" s="21" t="s">
        <v>499</v>
      </c>
      <c r="AD10" s="21">
        <v>54</v>
      </c>
    </row>
    <row r="11" spans="1:30" ht="15.75" customHeight="1" thickBot="1" x14ac:dyDescent="0.3">
      <c r="A11" s="21">
        <v>6</v>
      </c>
      <c r="B11" s="22">
        <v>1.7385057471264367E-2</v>
      </c>
      <c r="C11" s="22">
        <v>1.2870498084291188E-2</v>
      </c>
      <c r="D11" s="22">
        <v>3.0300000000000001E-2</v>
      </c>
      <c r="F11" s="21" t="s">
        <v>480</v>
      </c>
      <c r="G11" s="23">
        <v>22288</v>
      </c>
      <c r="H11" s="21">
        <v>0.86</v>
      </c>
      <c r="K11" s="16">
        <f>LARGE(B21:C21,1)/(B21+C21)</f>
        <v>0.56155565834104226</v>
      </c>
      <c r="W11" s="21">
        <v>10</v>
      </c>
      <c r="X11" s="21">
        <v>2775</v>
      </c>
      <c r="Y11" s="24">
        <v>44622</v>
      </c>
      <c r="Z11" s="21" t="s">
        <v>513</v>
      </c>
      <c r="AA11" s="21" t="s">
        <v>494</v>
      </c>
      <c r="AB11" s="21">
        <v>10.6</v>
      </c>
      <c r="AC11" s="21" t="s">
        <v>499</v>
      </c>
      <c r="AD11" s="21">
        <v>56</v>
      </c>
    </row>
    <row r="12" spans="1:30" ht="15.75" customHeight="1" thickBot="1" x14ac:dyDescent="0.25">
      <c r="A12" s="21">
        <v>7</v>
      </c>
      <c r="B12" s="22">
        <v>3.0555555555555555E-2</v>
      </c>
      <c r="C12" s="22">
        <v>2.1676628352490422E-2</v>
      </c>
      <c r="D12" s="22">
        <v>5.2200000000000003E-2</v>
      </c>
      <c r="F12" s="21" t="s">
        <v>481</v>
      </c>
      <c r="G12" s="23">
        <v>22020</v>
      </c>
      <c r="H12" s="21">
        <v>0.85</v>
      </c>
      <c r="W12" s="21">
        <v>20</v>
      </c>
      <c r="X12" s="21">
        <v>2734</v>
      </c>
      <c r="Y12" s="24">
        <v>44902</v>
      </c>
      <c r="Z12" s="21" t="s">
        <v>513</v>
      </c>
      <c r="AA12" s="21" t="s">
        <v>494</v>
      </c>
      <c r="AB12" s="21">
        <v>10.5</v>
      </c>
      <c r="AC12" s="21" t="s">
        <v>499</v>
      </c>
      <c r="AD12" s="21">
        <v>56</v>
      </c>
    </row>
    <row r="13" spans="1:30" ht="15.75" customHeight="1" thickBot="1" x14ac:dyDescent="0.25">
      <c r="A13" s="21">
        <v>8</v>
      </c>
      <c r="B13" s="22">
        <v>3.0363984674329502E-2</v>
      </c>
      <c r="C13" s="22">
        <v>2.8554789272030649E-2</v>
      </c>
      <c r="D13" s="22">
        <v>5.8900000000000001E-2</v>
      </c>
      <c r="F13" s="21" t="s">
        <v>482</v>
      </c>
      <c r="G13" s="23">
        <v>23864</v>
      </c>
      <c r="H13" s="21">
        <v>0.92</v>
      </c>
      <c r="W13" s="21">
        <v>25</v>
      </c>
      <c r="X13" s="21">
        <v>2706</v>
      </c>
      <c r="Y13" s="24">
        <v>44600</v>
      </c>
      <c r="Z13" s="21" t="s">
        <v>513</v>
      </c>
      <c r="AA13" s="21" t="s">
        <v>493</v>
      </c>
      <c r="AB13" s="21">
        <v>10.4</v>
      </c>
      <c r="AC13" s="21" t="s">
        <v>499</v>
      </c>
      <c r="AD13" s="21">
        <v>61</v>
      </c>
    </row>
    <row r="14" spans="1:30" ht="15.75" customHeight="1" thickBot="1" x14ac:dyDescent="0.25">
      <c r="A14" s="21">
        <v>9</v>
      </c>
      <c r="B14" s="22">
        <v>3.3477011494252876E-2</v>
      </c>
      <c r="C14" s="22">
        <v>2.8815325670498087E-2</v>
      </c>
      <c r="D14" s="22">
        <v>6.2300000000000001E-2</v>
      </c>
      <c r="F14" s="21" t="s">
        <v>483</v>
      </c>
      <c r="G14" s="23">
        <v>27441</v>
      </c>
      <c r="H14" s="21">
        <v>1.05</v>
      </c>
      <c r="W14" s="21">
        <v>30</v>
      </c>
      <c r="X14" s="21">
        <v>2691</v>
      </c>
      <c r="Y14" s="24">
        <v>44858</v>
      </c>
      <c r="Z14" s="21" t="s">
        <v>514</v>
      </c>
      <c r="AA14" s="21" t="s">
        <v>492</v>
      </c>
      <c r="AB14" s="21">
        <v>10.3</v>
      </c>
      <c r="AC14" s="21" t="s">
        <v>499</v>
      </c>
      <c r="AD14" s="21">
        <v>53</v>
      </c>
    </row>
    <row r="15" spans="1:30" ht="15.75" customHeight="1" thickBot="1" x14ac:dyDescent="0.25">
      <c r="A15" s="21">
        <v>10</v>
      </c>
      <c r="B15" s="22">
        <v>3.5296934865900381E-2</v>
      </c>
      <c r="C15" s="22">
        <v>3.06911877394636E-2</v>
      </c>
      <c r="D15" s="22">
        <v>6.6000000000000003E-2</v>
      </c>
      <c r="F15" s="21" t="s">
        <v>484</v>
      </c>
      <c r="G15" s="23">
        <v>27495</v>
      </c>
      <c r="H15" s="21">
        <v>1.06</v>
      </c>
      <c r="W15" s="21">
        <v>35</v>
      </c>
      <c r="X15" s="21">
        <v>2684</v>
      </c>
      <c r="Y15" s="24">
        <v>44867</v>
      </c>
      <c r="Z15" s="21" t="s">
        <v>513</v>
      </c>
      <c r="AA15" s="21" t="s">
        <v>494</v>
      </c>
      <c r="AB15" s="21">
        <v>10.3</v>
      </c>
      <c r="AC15" s="21" t="s">
        <v>499</v>
      </c>
      <c r="AD15" s="21">
        <v>54</v>
      </c>
    </row>
    <row r="16" spans="1:30" ht="15.75" customHeight="1" thickBot="1" x14ac:dyDescent="0.25">
      <c r="A16" s="21">
        <v>11</v>
      </c>
      <c r="B16" s="22">
        <v>3.5727969348659003E-2</v>
      </c>
      <c r="C16" s="22">
        <v>3.4755555555555553E-2</v>
      </c>
      <c r="D16" s="22">
        <v>7.0499999999999993E-2</v>
      </c>
      <c r="F16" s="21" t="s">
        <v>485</v>
      </c>
      <c r="G16" s="23">
        <v>27217</v>
      </c>
      <c r="H16" s="21">
        <v>1.04</v>
      </c>
      <c r="W16" s="21">
        <v>40</v>
      </c>
      <c r="X16" s="21">
        <v>2676</v>
      </c>
      <c r="Y16" s="24">
        <v>44900</v>
      </c>
      <c r="Z16" s="21" t="s">
        <v>514</v>
      </c>
      <c r="AA16" s="21" t="s">
        <v>492</v>
      </c>
      <c r="AB16" s="21">
        <v>10.3</v>
      </c>
      <c r="AC16" s="21" t="s">
        <v>499</v>
      </c>
      <c r="AD16" s="21">
        <v>56</v>
      </c>
    </row>
    <row r="17" spans="1:30" ht="15.75" customHeight="1" thickBot="1" x14ac:dyDescent="0.25">
      <c r="A17" s="21">
        <v>12</v>
      </c>
      <c r="B17" s="22">
        <v>3.6159003831417624E-2</v>
      </c>
      <c r="C17" s="22">
        <v>3.7152490421455943E-2</v>
      </c>
      <c r="D17" s="22">
        <v>7.3300000000000004E-2</v>
      </c>
      <c r="W17" s="21">
        <v>45</v>
      </c>
      <c r="X17" s="21">
        <v>2660</v>
      </c>
      <c r="Y17" s="24">
        <v>44623</v>
      </c>
      <c r="Z17" s="21" t="s">
        <v>514</v>
      </c>
      <c r="AA17" s="21" t="s">
        <v>495</v>
      </c>
      <c r="AB17" s="21">
        <v>10.199999999999999</v>
      </c>
      <c r="AC17" s="21" t="s">
        <v>499</v>
      </c>
      <c r="AD17" s="21">
        <v>57</v>
      </c>
    </row>
    <row r="18" spans="1:30" ht="15.75" customHeight="1" thickBot="1" x14ac:dyDescent="0.25">
      <c r="A18" s="21">
        <v>13</v>
      </c>
      <c r="B18" s="22">
        <v>3.6302681992337167E-2</v>
      </c>
      <c r="C18" s="22">
        <v>3.840306513409962E-2</v>
      </c>
      <c r="D18" s="22">
        <v>7.4700000000000003E-2</v>
      </c>
      <c r="W18" s="21">
        <v>50</v>
      </c>
      <c r="X18" s="21">
        <v>2650</v>
      </c>
      <c r="Y18" s="24">
        <v>44636</v>
      </c>
      <c r="Z18" s="21" t="s">
        <v>514</v>
      </c>
      <c r="AA18" s="21" t="s">
        <v>494</v>
      </c>
      <c r="AB18" s="21">
        <v>10.199999999999999</v>
      </c>
      <c r="AC18" s="21" t="s">
        <v>499</v>
      </c>
      <c r="AD18" s="21">
        <v>57</v>
      </c>
    </row>
    <row r="19" spans="1:30" ht="15.75" customHeight="1" thickBot="1" x14ac:dyDescent="0.25">
      <c r="A19" s="21">
        <v>14</v>
      </c>
      <c r="B19" s="22">
        <v>3.4626436781609198E-2</v>
      </c>
      <c r="C19" s="22">
        <v>3.9132567049808428E-2</v>
      </c>
      <c r="D19" s="22">
        <v>7.3700000000000002E-2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2620</v>
      </c>
      <c r="Y19" s="24">
        <v>44621</v>
      </c>
      <c r="Z19" s="21" t="s">
        <v>513</v>
      </c>
      <c r="AA19" s="21" t="s">
        <v>493</v>
      </c>
      <c r="AB19" s="21">
        <v>10</v>
      </c>
      <c r="AC19" s="21" t="s">
        <v>499</v>
      </c>
      <c r="AD19" s="21">
        <v>58</v>
      </c>
    </row>
    <row r="20" spans="1:30" ht="15.75" customHeight="1" thickBot="1" x14ac:dyDescent="0.25">
      <c r="A20" s="21">
        <v>15</v>
      </c>
      <c r="B20" s="22">
        <v>3.3237547892720307E-2</v>
      </c>
      <c r="C20" s="22">
        <v>4.2519540229885057E-2</v>
      </c>
      <c r="D20" s="22">
        <v>7.5700000000000003E-2</v>
      </c>
      <c r="F20" s="21" t="s">
        <v>488</v>
      </c>
      <c r="G20" s="23">
        <v>18018</v>
      </c>
      <c r="H20" s="21">
        <v>0.69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2596</v>
      </c>
      <c r="Y20" s="24">
        <v>44649</v>
      </c>
      <c r="Z20" s="21" t="s">
        <v>513</v>
      </c>
      <c r="AA20" s="21" t="s">
        <v>493</v>
      </c>
      <c r="AB20" s="21">
        <v>9.9</v>
      </c>
      <c r="AC20" s="21" t="s">
        <v>499</v>
      </c>
      <c r="AD20" s="21">
        <v>58</v>
      </c>
    </row>
    <row r="21" spans="1:30" ht="15.75" customHeight="1" thickBot="1" x14ac:dyDescent="0.25">
      <c r="A21" s="21">
        <v>16</v>
      </c>
      <c r="B21" s="22">
        <v>3.486590038314176E-2</v>
      </c>
      <c r="C21" s="22">
        <v>4.4655938697318008E-2</v>
      </c>
      <c r="D21" s="22">
        <v>7.9500000000000001E-2</v>
      </c>
      <c r="F21" s="21" t="s">
        <v>492</v>
      </c>
      <c r="G21" s="23">
        <v>27027</v>
      </c>
      <c r="H21" s="21">
        <v>1.04</v>
      </c>
      <c r="J21" s="12">
        <v>5</v>
      </c>
      <c r="K21" s="12">
        <f>X6</f>
        <v>2802</v>
      </c>
      <c r="L21" s="18"/>
      <c r="M21" s="12"/>
      <c r="N21" s="140">
        <f>K21/$F$2</f>
        <v>0.10735632183908046</v>
      </c>
      <c r="W21" s="21">
        <v>125</v>
      </c>
      <c r="X21" s="21">
        <v>2564</v>
      </c>
      <c r="Y21" s="24">
        <v>44855</v>
      </c>
      <c r="Z21" s="21" t="s">
        <v>513</v>
      </c>
      <c r="AA21" s="21" t="s">
        <v>496</v>
      </c>
      <c r="AB21" s="21">
        <v>9.8000000000000007</v>
      </c>
      <c r="AC21" s="21" t="s">
        <v>499</v>
      </c>
      <c r="AD21" s="21">
        <v>53</v>
      </c>
    </row>
    <row r="22" spans="1:30" ht="15.75" customHeight="1" thickBot="1" x14ac:dyDescent="0.25">
      <c r="A22" s="21">
        <v>17</v>
      </c>
      <c r="B22" s="22">
        <v>3.247126436781609E-2</v>
      </c>
      <c r="C22" s="22">
        <v>4.4603831417624515E-2</v>
      </c>
      <c r="D22" s="22">
        <v>7.7100000000000002E-2</v>
      </c>
      <c r="F22" s="21" t="s">
        <v>493</v>
      </c>
      <c r="G22" s="23">
        <v>28945</v>
      </c>
      <c r="H22" s="21">
        <v>1.1100000000000001</v>
      </c>
      <c r="J22" s="12">
        <v>10</v>
      </c>
      <c r="K22" s="12">
        <f>X11</f>
        <v>2775</v>
      </c>
      <c r="L22" s="18"/>
      <c r="M22" s="12"/>
      <c r="N22" s="140">
        <f t="shared" ref="N22:N28" si="0">K22/$F$2</f>
        <v>0.10632183908045977</v>
      </c>
      <c r="W22" s="21">
        <v>150</v>
      </c>
      <c r="X22" s="21">
        <v>2538</v>
      </c>
      <c r="Y22" s="24">
        <v>44581</v>
      </c>
      <c r="Z22" s="21" t="s">
        <v>514</v>
      </c>
      <c r="AA22" s="21" t="s">
        <v>495</v>
      </c>
      <c r="AB22" s="21">
        <v>9.6999999999999993</v>
      </c>
      <c r="AC22" s="21" t="s">
        <v>499</v>
      </c>
      <c r="AD22" s="21">
        <v>57</v>
      </c>
    </row>
    <row r="23" spans="1:30" ht="15.75" customHeight="1" thickBot="1" x14ac:dyDescent="0.25">
      <c r="A23" s="21">
        <v>18</v>
      </c>
      <c r="B23" s="22">
        <v>2.4616858237547893E-2</v>
      </c>
      <c r="C23" s="22">
        <v>3.3817624521072794E-2</v>
      </c>
      <c r="D23" s="22">
        <v>5.8400000000000001E-2</v>
      </c>
      <c r="F23" s="21" t="s">
        <v>494</v>
      </c>
      <c r="G23" s="23">
        <v>29255</v>
      </c>
      <c r="H23" s="21">
        <v>1.1200000000000001</v>
      </c>
      <c r="J23" s="12">
        <v>20</v>
      </c>
      <c r="K23" s="12">
        <f>X12</f>
        <v>2734</v>
      </c>
      <c r="L23" s="18"/>
      <c r="M23" s="12"/>
      <c r="N23" s="140">
        <f t="shared" si="0"/>
        <v>0.10475095785440613</v>
      </c>
      <c r="W23" s="21">
        <v>175</v>
      </c>
      <c r="X23" s="21">
        <v>2513</v>
      </c>
      <c r="Y23" s="24">
        <v>44883</v>
      </c>
      <c r="Z23" s="21" t="s">
        <v>513</v>
      </c>
      <c r="AA23" s="21" t="s">
        <v>496</v>
      </c>
      <c r="AB23" s="21">
        <v>9.6</v>
      </c>
      <c r="AC23" s="21" t="s">
        <v>499</v>
      </c>
      <c r="AD23" s="21">
        <v>56</v>
      </c>
    </row>
    <row r="24" spans="1:30" ht="15.75" customHeight="1" thickBot="1" x14ac:dyDescent="0.25">
      <c r="A24" s="21">
        <v>19</v>
      </c>
      <c r="B24" s="22">
        <v>1.7863984674329501E-2</v>
      </c>
      <c r="C24" s="22">
        <v>2.5011494252873565E-2</v>
      </c>
      <c r="D24" s="22">
        <v>4.2900000000000001E-2</v>
      </c>
      <c r="F24" s="21" t="s">
        <v>495</v>
      </c>
      <c r="G24" s="23">
        <v>28776</v>
      </c>
      <c r="H24" s="21">
        <v>1.1000000000000001</v>
      </c>
      <c r="J24" s="12">
        <v>30</v>
      </c>
      <c r="K24" s="12">
        <f>X14</f>
        <v>2691</v>
      </c>
      <c r="L24" s="18"/>
      <c r="M24" s="12"/>
      <c r="N24" s="140">
        <f t="shared" si="0"/>
        <v>0.10310344827586207</v>
      </c>
      <c r="W24" s="21">
        <v>200</v>
      </c>
      <c r="X24" s="21">
        <v>2490</v>
      </c>
      <c r="Y24" s="24">
        <v>44565</v>
      </c>
      <c r="Z24" s="21" t="s">
        <v>514</v>
      </c>
      <c r="AA24" s="21" t="s">
        <v>493</v>
      </c>
      <c r="AB24" s="21">
        <v>9.5</v>
      </c>
      <c r="AC24" s="21" t="s">
        <v>499</v>
      </c>
      <c r="AD24" s="21">
        <v>56</v>
      </c>
    </row>
    <row r="25" spans="1:30" ht="15.75" customHeight="1" thickBot="1" x14ac:dyDescent="0.25">
      <c r="A25" s="21">
        <v>20</v>
      </c>
      <c r="B25" s="22">
        <v>1.3218390804597701E-2</v>
      </c>
      <c r="C25" s="22">
        <v>1.8967049808429119E-2</v>
      </c>
      <c r="D25" s="22">
        <v>3.2199999999999999E-2</v>
      </c>
      <c r="F25" s="21" t="s">
        <v>496</v>
      </c>
      <c r="G25" s="23">
        <v>29131</v>
      </c>
      <c r="H25" s="21">
        <v>1.1200000000000001</v>
      </c>
      <c r="J25" s="12">
        <v>50</v>
      </c>
      <c r="K25" s="12">
        <f>X18</f>
        <v>2650</v>
      </c>
      <c r="L25" s="18"/>
      <c r="M25" s="12"/>
      <c r="N25" s="140">
        <f t="shared" si="0"/>
        <v>0.10153256704980843</v>
      </c>
    </row>
    <row r="26" spans="1:30" ht="15.75" customHeight="1" thickBot="1" x14ac:dyDescent="0.25">
      <c r="A26" s="21">
        <v>21</v>
      </c>
      <c r="B26" s="22">
        <v>9.2432950191570894E-3</v>
      </c>
      <c r="C26" s="22">
        <v>1.3287356321839078E-2</v>
      </c>
      <c r="D26" s="22">
        <v>2.2499999999999999E-2</v>
      </c>
      <c r="F26" s="21" t="s">
        <v>497</v>
      </c>
      <c r="G26" s="23">
        <v>21732</v>
      </c>
      <c r="H26" s="21">
        <v>0.83</v>
      </c>
      <c r="J26" s="12">
        <v>100</v>
      </c>
      <c r="K26" s="12">
        <f>X20</f>
        <v>2596</v>
      </c>
      <c r="L26" s="18"/>
      <c r="M26" s="12"/>
      <c r="N26" s="140">
        <f t="shared" si="0"/>
        <v>9.9463601532567045E-2</v>
      </c>
    </row>
    <row r="27" spans="1:30" ht="15.75" customHeight="1" thickBot="1" x14ac:dyDescent="0.25">
      <c r="A27" s="21">
        <v>22</v>
      </c>
      <c r="B27" s="22">
        <v>5.9865900383141765E-3</v>
      </c>
      <c r="C27" s="22">
        <v>8.5977011494252874E-3</v>
      </c>
      <c r="D27" s="22">
        <v>1.46E-2</v>
      </c>
      <c r="J27" s="12">
        <v>150</v>
      </c>
      <c r="K27" s="12">
        <f>X22</f>
        <v>2538</v>
      </c>
      <c r="L27" s="18"/>
      <c r="M27" s="12"/>
      <c r="N27" s="140">
        <f t="shared" si="0"/>
        <v>9.7241379310344822E-2</v>
      </c>
    </row>
    <row r="28" spans="1:30" ht="15.75" customHeight="1" thickBot="1" x14ac:dyDescent="0.25">
      <c r="A28" s="21">
        <v>23</v>
      </c>
      <c r="B28" s="22">
        <v>3.4482758620689655E-3</v>
      </c>
      <c r="C28" s="22">
        <v>4.9501915708812256E-3</v>
      </c>
      <c r="D28" s="22">
        <v>8.3999999999999995E-3</v>
      </c>
      <c r="J28" s="12">
        <v>200</v>
      </c>
      <c r="K28" s="12">
        <f>X24</f>
        <v>2490</v>
      </c>
      <c r="L28" s="18"/>
      <c r="M28" s="12"/>
      <c r="N28" s="140">
        <f t="shared" si="0"/>
        <v>9.5402298850574718E-2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Sheet53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375" hidden="1" customWidth="1"/>
  </cols>
  <sheetData>
    <row r="1" spans="1:30" ht="24" thickBot="1" x14ac:dyDescent="0.25">
      <c r="A1" s="151" t="s">
        <v>550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19700</v>
      </c>
      <c r="H2" s="7" t="s">
        <v>462</v>
      </c>
      <c r="W2" s="21">
        <v>1</v>
      </c>
      <c r="X2" s="21">
        <v>2125</v>
      </c>
      <c r="Y2" s="24">
        <v>44607</v>
      </c>
      <c r="Z2" s="21" t="s">
        <v>514</v>
      </c>
      <c r="AA2" s="21" t="s">
        <v>493</v>
      </c>
      <c r="AB2" s="21">
        <v>10.8</v>
      </c>
      <c r="AC2" s="21" t="s">
        <v>464</v>
      </c>
      <c r="AD2" s="21">
        <v>62</v>
      </c>
    </row>
    <row r="3" spans="1:30" ht="15.75" customHeight="1" thickBot="1" x14ac:dyDescent="0.25">
      <c r="W3" s="21">
        <v>2</v>
      </c>
      <c r="X3" s="21">
        <v>2099</v>
      </c>
      <c r="Y3" s="24">
        <v>44587</v>
      </c>
      <c r="Z3" s="21" t="s">
        <v>514</v>
      </c>
      <c r="AA3" s="21" t="s">
        <v>494</v>
      </c>
      <c r="AB3" s="21">
        <v>10.7</v>
      </c>
      <c r="AC3" s="21" t="s">
        <v>464</v>
      </c>
      <c r="AD3" s="21">
        <v>61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2077</v>
      </c>
      <c r="Y4" s="24">
        <v>44620</v>
      </c>
      <c r="Z4" s="21" t="s">
        <v>513</v>
      </c>
      <c r="AA4" s="21" t="s">
        <v>492</v>
      </c>
      <c r="AB4" s="21">
        <v>10.5</v>
      </c>
      <c r="AC4" s="21" t="s">
        <v>464</v>
      </c>
      <c r="AD4" s="21">
        <v>65</v>
      </c>
    </row>
    <row r="5" spans="1:30" ht="15.75" customHeight="1" thickBot="1" x14ac:dyDescent="0.25">
      <c r="A5" s="21">
        <v>0</v>
      </c>
      <c r="B5" s="22">
        <v>2.5380710659898475E-3</v>
      </c>
      <c r="C5" s="22">
        <v>2.215736040609137E-3</v>
      </c>
      <c r="D5" s="41">
        <v>4.7000000000000002E-3</v>
      </c>
      <c r="F5" s="21" t="s">
        <v>471</v>
      </c>
      <c r="G5" s="23">
        <v>19337</v>
      </c>
      <c r="H5" s="21">
        <v>0.98</v>
      </c>
      <c r="J5" s="164" t="s">
        <v>472</v>
      </c>
      <c r="K5" s="165"/>
      <c r="L5" s="165"/>
      <c r="M5" s="165"/>
      <c r="N5" s="166"/>
      <c r="W5" s="21">
        <v>4</v>
      </c>
      <c r="X5" s="21">
        <v>2057</v>
      </c>
      <c r="Y5" s="24">
        <v>44623</v>
      </c>
      <c r="Z5" s="21" t="s">
        <v>514</v>
      </c>
      <c r="AA5" s="21" t="s">
        <v>495</v>
      </c>
      <c r="AB5" s="21">
        <v>10.4</v>
      </c>
      <c r="AC5" s="21" t="s">
        <v>464</v>
      </c>
      <c r="AD5" s="21">
        <v>64</v>
      </c>
    </row>
    <row r="6" spans="1:30" ht="15.75" customHeight="1" thickBot="1" x14ac:dyDescent="0.25">
      <c r="A6" s="21">
        <v>1</v>
      </c>
      <c r="B6" s="22">
        <v>1.5736040609137057E-3</v>
      </c>
      <c r="C6" s="22">
        <v>1.4279187817258883E-3</v>
      </c>
      <c r="D6" s="22">
        <v>3.0000000000000001E-3</v>
      </c>
      <c r="F6" s="21" t="s">
        <v>473</v>
      </c>
      <c r="G6" s="23">
        <v>21140</v>
      </c>
      <c r="H6" s="21">
        <v>1.07</v>
      </c>
      <c r="J6" s="113" t="s">
        <v>474</v>
      </c>
      <c r="K6" s="114">
        <f>LARGE((K8,K9),1)</f>
        <v>0.67854763491005998</v>
      </c>
      <c r="L6" s="45"/>
      <c r="M6" s="45"/>
      <c r="N6" s="114" t="s">
        <v>465</v>
      </c>
      <c r="W6" s="21">
        <v>5</v>
      </c>
      <c r="X6" s="21">
        <v>2055</v>
      </c>
      <c r="Y6" s="24">
        <v>44622</v>
      </c>
      <c r="Z6" s="21" t="s">
        <v>514</v>
      </c>
      <c r="AA6" s="21" t="s">
        <v>494</v>
      </c>
      <c r="AB6" s="21">
        <v>10.4</v>
      </c>
      <c r="AC6" s="21" t="s">
        <v>464</v>
      </c>
      <c r="AD6" s="21">
        <v>65</v>
      </c>
    </row>
    <row r="7" spans="1:30" ht="15.75" customHeight="1" thickBot="1" x14ac:dyDescent="0.25">
      <c r="A7" s="21">
        <v>2</v>
      </c>
      <c r="B7" s="22">
        <v>1.1675126903553299E-3</v>
      </c>
      <c r="C7" s="22">
        <v>1.1324873096446699E-3</v>
      </c>
      <c r="D7" s="22">
        <v>2.3E-3</v>
      </c>
      <c r="F7" s="21" t="s">
        <v>475</v>
      </c>
      <c r="G7" s="23">
        <v>21413</v>
      </c>
      <c r="H7" s="21">
        <v>1.0900000000000001</v>
      </c>
      <c r="J7" s="12" t="s">
        <v>476</v>
      </c>
      <c r="K7" s="114">
        <f>LARGE((K10,K11),1)</f>
        <v>0.61520452624048905</v>
      </c>
      <c r="L7" s="45"/>
      <c r="M7" s="45"/>
      <c r="N7" s="114" t="s">
        <v>464</v>
      </c>
      <c r="W7" s="21">
        <v>6</v>
      </c>
      <c r="X7" s="21">
        <v>2051</v>
      </c>
      <c r="Y7" s="24">
        <v>44616</v>
      </c>
      <c r="Z7" s="21" t="s">
        <v>514</v>
      </c>
      <c r="AA7" s="21" t="s">
        <v>495</v>
      </c>
      <c r="AB7" s="21">
        <v>10.4</v>
      </c>
      <c r="AC7" s="21" t="s">
        <v>464</v>
      </c>
      <c r="AD7" s="21">
        <v>64</v>
      </c>
    </row>
    <row r="8" spans="1:30" ht="15.75" customHeight="1" thickBot="1" x14ac:dyDescent="0.3">
      <c r="A8" s="21">
        <v>3</v>
      </c>
      <c r="B8" s="22">
        <v>8.6294416243654819E-4</v>
      </c>
      <c r="C8" s="22">
        <v>1.2309644670050761E-3</v>
      </c>
      <c r="D8" s="22">
        <v>2.0999999999999999E-3</v>
      </c>
      <c r="F8" s="21" t="s">
        <v>477</v>
      </c>
      <c r="G8" s="23">
        <v>20536</v>
      </c>
      <c r="H8" s="21">
        <v>1.04</v>
      </c>
      <c r="K8" s="16">
        <f>LARGE(B11:C11,1)/(B11+C11)</f>
        <v>0.67854763491005998</v>
      </c>
      <c r="W8" s="21">
        <v>7</v>
      </c>
      <c r="X8" s="21">
        <v>2045</v>
      </c>
      <c r="Y8" s="24">
        <v>44656</v>
      </c>
      <c r="Z8" s="21" t="s">
        <v>514</v>
      </c>
      <c r="AA8" s="21" t="s">
        <v>493</v>
      </c>
      <c r="AB8" s="21">
        <v>10.4</v>
      </c>
      <c r="AC8" s="21" t="s">
        <v>464</v>
      </c>
      <c r="AD8" s="21">
        <v>62</v>
      </c>
    </row>
    <row r="9" spans="1:30" ht="15.75" customHeight="1" thickBot="1" x14ac:dyDescent="0.3">
      <c r="A9" s="21">
        <v>4</v>
      </c>
      <c r="B9" s="22">
        <v>1.1675126903553299E-3</v>
      </c>
      <c r="C9" s="22">
        <v>2.018781725888325E-3</v>
      </c>
      <c r="D9" s="22">
        <v>3.2000000000000002E-3</v>
      </c>
      <c r="F9" s="21" t="s">
        <v>478</v>
      </c>
      <c r="G9" s="23">
        <v>19727</v>
      </c>
      <c r="H9" s="21">
        <v>1</v>
      </c>
      <c r="K9" s="16">
        <f>LARGE(B12:C12,1)/(B12+C12)</f>
        <v>0.62650196314212059</v>
      </c>
      <c r="W9" s="21">
        <v>8</v>
      </c>
      <c r="X9" s="21">
        <v>2044</v>
      </c>
      <c r="Y9" s="24">
        <v>44904</v>
      </c>
      <c r="Z9" s="21" t="s">
        <v>513</v>
      </c>
      <c r="AA9" s="21" t="s">
        <v>496</v>
      </c>
      <c r="AB9" s="21">
        <v>10.4</v>
      </c>
      <c r="AC9" s="21" t="s">
        <v>464</v>
      </c>
      <c r="AD9" s="21">
        <v>60</v>
      </c>
    </row>
    <row r="10" spans="1:30" ht="15.75" customHeight="1" thickBot="1" x14ac:dyDescent="0.3">
      <c r="A10" s="21">
        <v>5</v>
      </c>
      <c r="B10" s="22">
        <v>3.0456852791878172E-3</v>
      </c>
      <c r="C10" s="22">
        <v>6.7949238578680193E-3</v>
      </c>
      <c r="D10" s="22">
        <v>9.9000000000000008E-3</v>
      </c>
      <c r="F10" s="21" t="s">
        <v>479</v>
      </c>
      <c r="G10" s="23">
        <v>18884</v>
      </c>
      <c r="H10" s="21">
        <v>0.96</v>
      </c>
      <c r="K10" s="16">
        <f>LARGE(B20:C20,1)/(B20+C20)</f>
        <v>0.56929605362401536</v>
      </c>
      <c r="W10" s="21">
        <v>9</v>
      </c>
      <c r="X10" s="21">
        <v>2040</v>
      </c>
      <c r="Y10" s="24">
        <v>44897</v>
      </c>
      <c r="Z10" s="21" t="s">
        <v>517</v>
      </c>
      <c r="AA10" s="21" t="s">
        <v>496</v>
      </c>
      <c r="AB10" s="21">
        <v>10.4</v>
      </c>
      <c r="AC10" s="21" t="s">
        <v>464</v>
      </c>
      <c r="AD10" s="21">
        <v>51</v>
      </c>
    </row>
    <row r="11" spans="1:30" ht="15.75" customHeight="1" thickBot="1" x14ac:dyDescent="0.3">
      <c r="A11" s="21">
        <v>6</v>
      </c>
      <c r="B11" s="22">
        <v>9.796954314720812E-3</v>
      </c>
      <c r="C11" s="22">
        <v>2.068020304568528E-2</v>
      </c>
      <c r="D11" s="22">
        <v>3.0599999999999999E-2</v>
      </c>
      <c r="F11" s="21" t="s">
        <v>480</v>
      </c>
      <c r="G11" s="23">
        <v>18512</v>
      </c>
      <c r="H11" s="21">
        <v>0.94</v>
      </c>
      <c r="K11" s="16">
        <f>LARGE(B21:C21,1)/(B21+C21)</f>
        <v>0.61520452624048905</v>
      </c>
      <c r="W11" s="21">
        <v>10</v>
      </c>
      <c r="X11" s="21">
        <v>2039</v>
      </c>
      <c r="Y11" s="24">
        <v>44623</v>
      </c>
      <c r="Z11" s="21" t="s">
        <v>515</v>
      </c>
      <c r="AA11" s="21" t="s">
        <v>495</v>
      </c>
      <c r="AB11" s="21">
        <v>10.4</v>
      </c>
      <c r="AC11" s="21" t="s">
        <v>464</v>
      </c>
      <c r="AD11" s="21">
        <v>57</v>
      </c>
    </row>
    <row r="12" spans="1:30" ht="15.75" customHeight="1" thickBot="1" x14ac:dyDescent="0.25">
      <c r="A12" s="21">
        <v>7</v>
      </c>
      <c r="B12" s="22">
        <v>2.081218274111675E-2</v>
      </c>
      <c r="C12" s="22">
        <v>3.4910152284263959E-2</v>
      </c>
      <c r="D12" s="22">
        <v>5.5800000000000002E-2</v>
      </c>
      <c r="F12" s="21" t="s">
        <v>481</v>
      </c>
      <c r="G12" s="23">
        <v>19496</v>
      </c>
      <c r="H12" s="21">
        <v>0.99</v>
      </c>
      <c r="W12" s="21">
        <v>20</v>
      </c>
      <c r="X12" s="21">
        <v>2003</v>
      </c>
      <c r="Y12" s="24">
        <v>44620</v>
      </c>
      <c r="Z12" s="21" t="s">
        <v>514</v>
      </c>
      <c r="AA12" s="21" t="s">
        <v>492</v>
      </c>
      <c r="AB12" s="21">
        <v>10.199999999999999</v>
      </c>
      <c r="AC12" s="21" t="s">
        <v>464</v>
      </c>
      <c r="AD12" s="21">
        <v>65</v>
      </c>
    </row>
    <row r="13" spans="1:30" ht="15.75" customHeight="1" thickBot="1" x14ac:dyDescent="0.25">
      <c r="A13" s="21">
        <v>8</v>
      </c>
      <c r="B13" s="22">
        <v>2.4873096446700507E-2</v>
      </c>
      <c r="C13" s="22">
        <v>3.8110659898477159E-2</v>
      </c>
      <c r="D13" s="22">
        <v>6.3E-2</v>
      </c>
      <c r="F13" s="21" t="s">
        <v>482</v>
      </c>
      <c r="G13" s="23">
        <v>18543</v>
      </c>
      <c r="H13" s="21">
        <v>0.94</v>
      </c>
      <c r="W13" s="21">
        <v>25</v>
      </c>
      <c r="X13" s="21">
        <v>1980</v>
      </c>
      <c r="Y13" s="24">
        <v>44621</v>
      </c>
      <c r="Z13" s="21" t="s">
        <v>515</v>
      </c>
      <c r="AA13" s="21" t="s">
        <v>493</v>
      </c>
      <c r="AB13" s="21">
        <v>10.1</v>
      </c>
      <c r="AC13" s="21" t="s">
        <v>464</v>
      </c>
      <c r="AD13" s="21">
        <v>62</v>
      </c>
    </row>
    <row r="14" spans="1:30" ht="15.75" customHeight="1" thickBot="1" x14ac:dyDescent="0.25">
      <c r="A14" s="21">
        <v>9</v>
      </c>
      <c r="B14" s="22">
        <v>2.6802030456852793E-2</v>
      </c>
      <c r="C14" s="22">
        <v>3.579644670050762E-2</v>
      </c>
      <c r="D14" s="22">
        <v>6.2700000000000006E-2</v>
      </c>
      <c r="F14" s="21" t="s">
        <v>483</v>
      </c>
      <c r="G14" s="23">
        <v>19335</v>
      </c>
      <c r="H14" s="21">
        <v>0.98</v>
      </c>
      <c r="W14" s="21">
        <v>30</v>
      </c>
      <c r="X14" s="21">
        <v>1969</v>
      </c>
      <c r="Y14" s="24">
        <v>44607</v>
      </c>
      <c r="Z14" s="21" t="s">
        <v>513</v>
      </c>
      <c r="AA14" s="21" t="s">
        <v>493</v>
      </c>
      <c r="AB14" s="21">
        <v>10</v>
      </c>
      <c r="AC14" s="21" t="s">
        <v>464</v>
      </c>
      <c r="AD14" s="21">
        <v>64</v>
      </c>
    </row>
    <row r="15" spans="1:30" ht="15.75" customHeight="1" thickBot="1" x14ac:dyDescent="0.25">
      <c r="A15" s="21">
        <v>10</v>
      </c>
      <c r="B15" s="22">
        <v>3.015228426395939E-2</v>
      </c>
      <c r="C15" s="22">
        <v>3.4270050761421318E-2</v>
      </c>
      <c r="D15" s="22">
        <v>6.4500000000000002E-2</v>
      </c>
      <c r="F15" s="21" t="s">
        <v>484</v>
      </c>
      <c r="G15" s="23">
        <v>19330</v>
      </c>
      <c r="H15" s="21">
        <v>0.98</v>
      </c>
      <c r="W15" s="21">
        <v>35</v>
      </c>
      <c r="X15" s="21">
        <v>1966</v>
      </c>
      <c r="Y15" s="24">
        <v>44601</v>
      </c>
      <c r="Z15" s="21" t="s">
        <v>513</v>
      </c>
      <c r="AA15" s="21" t="s">
        <v>494</v>
      </c>
      <c r="AB15" s="21">
        <v>10</v>
      </c>
      <c r="AC15" s="21" t="s">
        <v>464</v>
      </c>
      <c r="AD15" s="21">
        <v>64</v>
      </c>
    </row>
    <row r="16" spans="1:30" ht="15.75" customHeight="1" thickBot="1" x14ac:dyDescent="0.25">
      <c r="A16" s="21">
        <v>11</v>
      </c>
      <c r="B16" s="22">
        <v>3.4416243654822334E-2</v>
      </c>
      <c r="C16" s="22">
        <v>3.4467005076142136E-2</v>
      </c>
      <c r="D16" s="22">
        <v>6.8900000000000003E-2</v>
      </c>
      <c r="F16" s="21" t="s">
        <v>485</v>
      </c>
      <c r="G16" s="23">
        <v>19554</v>
      </c>
      <c r="H16" s="21">
        <v>0.99</v>
      </c>
      <c r="W16" s="21">
        <v>40</v>
      </c>
      <c r="X16" s="21">
        <v>1961</v>
      </c>
      <c r="Y16" s="24">
        <v>44594</v>
      </c>
      <c r="Z16" s="21" t="s">
        <v>514</v>
      </c>
      <c r="AA16" s="21" t="s">
        <v>494</v>
      </c>
      <c r="AB16" s="21">
        <v>10</v>
      </c>
      <c r="AC16" s="21" t="s">
        <v>464</v>
      </c>
      <c r="AD16" s="21">
        <v>64</v>
      </c>
    </row>
    <row r="17" spans="1:30" ht="15.75" customHeight="1" thickBot="1" x14ac:dyDescent="0.25">
      <c r="A17" s="21">
        <v>12</v>
      </c>
      <c r="B17" s="22">
        <v>3.7868020304568525E-2</v>
      </c>
      <c r="C17" s="22">
        <v>3.6978172588832486E-2</v>
      </c>
      <c r="D17" s="22">
        <v>7.4800000000000005E-2</v>
      </c>
      <c r="W17" s="21">
        <v>45</v>
      </c>
      <c r="X17" s="21">
        <v>1959</v>
      </c>
      <c r="Y17" s="24">
        <v>44617</v>
      </c>
      <c r="Z17" s="21" t="s">
        <v>514</v>
      </c>
      <c r="AA17" s="21" t="s">
        <v>496</v>
      </c>
      <c r="AB17" s="21">
        <v>9.9</v>
      </c>
      <c r="AC17" s="21" t="s">
        <v>464</v>
      </c>
      <c r="AD17" s="21">
        <v>62</v>
      </c>
    </row>
    <row r="18" spans="1:30" ht="15.75" customHeight="1" thickBot="1" x14ac:dyDescent="0.25">
      <c r="A18" s="21">
        <v>13</v>
      </c>
      <c r="B18" s="22">
        <v>3.6395939086294418E-2</v>
      </c>
      <c r="C18" s="22">
        <v>3.5501015228426393E-2</v>
      </c>
      <c r="D18" s="22">
        <v>7.1900000000000006E-2</v>
      </c>
      <c r="W18" s="21">
        <v>50</v>
      </c>
      <c r="X18" s="21">
        <v>1952</v>
      </c>
      <c r="Y18" s="24">
        <v>44904</v>
      </c>
      <c r="Z18" s="21" t="s">
        <v>515</v>
      </c>
      <c r="AA18" s="21" t="s">
        <v>496</v>
      </c>
      <c r="AB18" s="21">
        <v>9.9</v>
      </c>
      <c r="AC18" s="21" t="s">
        <v>464</v>
      </c>
      <c r="AD18" s="21">
        <v>63</v>
      </c>
    </row>
    <row r="19" spans="1:30" ht="15.75" customHeight="1" thickBot="1" x14ac:dyDescent="0.25">
      <c r="A19" s="21">
        <v>14</v>
      </c>
      <c r="B19" s="22">
        <v>3.9898477157360404E-2</v>
      </c>
      <c r="C19" s="22">
        <v>3.535329949238579E-2</v>
      </c>
      <c r="D19" s="22">
        <v>7.5300000000000006E-2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1928</v>
      </c>
      <c r="Y19" s="24">
        <v>44911</v>
      </c>
      <c r="Z19" s="21" t="s">
        <v>514</v>
      </c>
      <c r="AA19" s="21" t="s">
        <v>496</v>
      </c>
      <c r="AB19" s="21">
        <v>9.8000000000000007</v>
      </c>
      <c r="AC19" s="21" t="s">
        <v>464</v>
      </c>
      <c r="AD19" s="21">
        <v>67</v>
      </c>
    </row>
    <row r="20" spans="1:30" ht="15.75" customHeight="1" thickBot="1" x14ac:dyDescent="0.25">
      <c r="A20" s="21">
        <v>15</v>
      </c>
      <c r="B20" s="22">
        <v>4.4060913705583758E-2</v>
      </c>
      <c r="C20" s="22">
        <v>3.3334517766497457E-2</v>
      </c>
      <c r="D20" s="22">
        <v>7.7299999999999994E-2</v>
      </c>
      <c r="F20" s="21" t="s">
        <v>488</v>
      </c>
      <c r="G20" s="23">
        <v>11831</v>
      </c>
      <c r="H20" s="21">
        <v>0.6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1913</v>
      </c>
      <c r="Y20" s="24">
        <v>44881</v>
      </c>
      <c r="Z20" s="21" t="s">
        <v>514</v>
      </c>
      <c r="AA20" s="21" t="s">
        <v>494</v>
      </c>
      <c r="AB20" s="21">
        <v>9.6999999999999993</v>
      </c>
      <c r="AC20" s="21" t="s">
        <v>464</v>
      </c>
      <c r="AD20" s="21">
        <v>67</v>
      </c>
    </row>
    <row r="21" spans="1:30" ht="15.75" customHeight="1" thickBot="1" x14ac:dyDescent="0.25">
      <c r="A21" s="21">
        <v>16</v>
      </c>
      <c r="B21" s="22">
        <v>4.8020304568527919E-2</v>
      </c>
      <c r="C21" s="22">
        <v>3.0035532994923855E-2</v>
      </c>
      <c r="D21" s="22">
        <v>7.7899999999999997E-2</v>
      </c>
      <c r="F21" s="21" t="s">
        <v>492</v>
      </c>
      <c r="G21" s="23">
        <v>21538</v>
      </c>
      <c r="H21" s="21">
        <v>1.0900000000000001</v>
      </c>
      <c r="J21" s="12">
        <v>5</v>
      </c>
      <c r="K21" s="12">
        <f>X6</f>
        <v>2055</v>
      </c>
      <c r="L21" s="18"/>
      <c r="M21" s="12"/>
      <c r="N21" s="140">
        <f>K21/$F$2</f>
        <v>0.10431472081218274</v>
      </c>
      <c r="W21" s="21">
        <v>125</v>
      </c>
      <c r="X21" s="21">
        <v>1897</v>
      </c>
      <c r="Y21" s="24">
        <v>44602</v>
      </c>
      <c r="Z21" s="21" t="s">
        <v>517</v>
      </c>
      <c r="AA21" s="21" t="s">
        <v>495</v>
      </c>
      <c r="AB21" s="21">
        <v>9.6</v>
      </c>
      <c r="AC21" s="21" t="s">
        <v>465</v>
      </c>
      <c r="AD21" s="21">
        <v>51</v>
      </c>
    </row>
    <row r="22" spans="1:30" ht="15.75" customHeight="1" thickBot="1" x14ac:dyDescent="0.25">
      <c r="A22" s="21">
        <v>17</v>
      </c>
      <c r="B22" s="22">
        <v>4.5126903553299499E-2</v>
      </c>
      <c r="C22" s="22">
        <v>2.8509137055837564E-2</v>
      </c>
      <c r="D22" s="22">
        <v>7.3499999999999996E-2</v>
      </c>
      <c r="F22" s="21" t="s">
        <v>493</v>
      </c>
      <c r="G22" s="23">
        <v>22461</v>
      </c>
      <c r="H22" s="21">
        <v>1.1399999999999999</v>
      </c>
      <c r="J22" s="12">
        <v>10</v>
      </c>
      <c r="K22" s="12">
        <f>X11</f>
        <v>2039</v>
      </c>
      <c r="L22" s="18"/>
      <c r="M22" s="12"/>
      <c r="N22" s="140">
        <f t="shared" ref="N22:N28" si="0">K22/$F$2</f>
        <v>0.10350253807106599</v>
      </c>
      <c r="W22" s="21">
        <v>150</v>
      </c>
      <c r="X22" s="21">
        <v>1887</v>
      </c>
      <c r="Y22" s="24">
        <v>44670</v>
      </c>
      <c r="Z22" s="21" t="s">
        <v>514</v>
      </c>
      <c r="AA22" s="21" t="s">
        <v>493</v>
      </c>
      <c r="AB22" s="21">
        <v>9.6</v>
      </c>
      <c r="AC22" s="21" t="s">
        <v>464</v>
      </c>
      <c r="AD22" s="21">
        <v>63</v>
      </c>
    </row>
    <row r="23" spans="1:30" ht="15.75" customHeight="1" thickBot="1" x14ac:dyDescent="0.25">
      <c r="A23" s="21">
        <v>18</v>
      </c>
      <c r="B23" s="22">
        <v>3.345177664974619E-2</v>
      </c>
      <c r="C23" s="22">
        <v>2.4816243654822333E-2</v>
      </c>
      <c r="D23" s="22">
        <v>5.8200000000000002E-2</v>
      </c>
      <c r="F23" s="21" t="s">
        <v>494</v>
      </c>
      <c r="G23" s="23">
        <v>22852</v>
      </c>
      <c r="H23" s="21">
        <v>1.1599999999999999</v>
      </c>
      <c r="J23" s="12">
        <v>20</v>
      </c>
      <c r="K23" s="12">
        <f>X12</f>
        <v>2003</v>
      </c>
      <c r="L23" s="18"/>
      <c r="M23" s="12"/>
      <c r="N23" s="140">
        <f t="shared" si="0"/>
        <v>0.10167512690355331</v>
      </c>
      <c r="W23" s="21">
        <v>175</v>
      </c>
      <c r="X23" s="21">
        <v>1872</v>
      </c>
      <c r="Y23" s="24">
        <v>44896</v>
      </c>
      <c r="Z23" s="21" t="s">
        <v>513</v>
      </c>
      <c r="AA23" s="21" t="s">
        <v>495</v>
      </c>
      <c r="AB23" s="21">
        <v>9.5</v>
      </c>
      <c r="AC23" s="21" t="s">
        <v>464</v>
      </c>
      <c r="AD23" s="21">
        <v>65</v>
      </c>
    </row>
    <row r="24" spans="1:30" ht="15.75" customHeight="1" thickBot="1" x14ac:dyDescent="0.25">
      <c r="A24" s="21">
        <v>19</v>
      </c>
      <c r="B24" s="22">
        <v>2.3604060913705583E-2</v>
      </c>
      <c r="C24" s="22">
        <v>1.8070558375634517E-2</v>
      </c>
      <c r="D24" s="22">
        <v>4.1599999999999998E-2</v>
      </c>
      <c r="F24" s="21" t="s">
        <v>495</v>
      </c>
      <c r="G24" s="23">
        <v>22220</v>
      </c>
      <c r="H24" s="21">
        <v>1.1299999999999999</v>
      </c>
      <c r="J24" s="12">
        <v>30</v>
      </c>
      <c r="K24" s="12">
        <f>X14</f>
        <v>1969</v>
      </c>
      <c r="L24" s="18"/>
      <c r="M24" s="12"/>
      <c r="N24" s="140">
        <f t="shared" si="0"/>
        <v>9.9949238578680197E-2</v>
      </c>
      <c r="W24" s="21">
        <v>200</v>
      </c>
      <c r="X24" s="21">
        <v>1861</v>
      </c>
      <c r="Y24" s="24">
        <v>44573</v>
      </c>
      <c r="Z24" s="21" t="s">
        <v>514</v>
      </c>
      <c r="AA24" s="21" t="s">
        <v>494</v>
      </c>
      <c r="AB24" s="21">
        <v>9.4</v>
      </c>
      <c r="AC24" s="21" t="s">
        <v>464</v>
      </c>
      <c r="AD24" s="21">
        <v>62</v>
      </c>
    </row>
    <row r="25" spans="1:30" ht="15.75" customHeight="1" thickBot="1" x14ac:dyDescent="0.25">
      <c r="A25" s="21">
        <v>20</v>
      </c>
      <c r="B25" s="22">
        <v>1.7157360406091369E-2</v>
      </c>
      <c r="C25" s="22">
        <v>1.422994923857868E-2</v>
      </c>
      <c r="D25" s="22">
        <v>3.1399999999999997E-2</v>
      </c>
      <c r="F25" s="21" t="s">
        <v>496</v>
      </c>
      <c r="G25" s="23">
        <v>22360</v>
      </c>
      <c r="H25" s="21">
        <v>1.1299999999999999</v>
      </c>
      <c r="J25" s="12">
        <v>50</v>
      </c>
      <c r="K25" s="12">
        <f>X18</f>
        <v>1952</v>
      </c>
      <c r="L25" s="18"/>
      <c r="M25" s="12"/>
      <c r="N25" s="140">
        <f t="shared" si="0"/>
        <v>9.9086294416243656E-2</v>
      </c>
    </row>
    <row r="26" spans="1:30" ht="15.75" customHeight="1" thickBot="1" x14ac:dyDescent="0.25">
      <c r="A26" s="21">
        <v>21</v>
      </c>
      <c r="B26" s="22">
        <v>1.1979695431472081E-2</v>
      </c>
      <c r="C26" s="22">
        <v>1.0930964467005077E-2</v>
      </c>
      <c r="D26" s="22">
        <v>2.29E-2</v>
      </c>
      <c r="F26" s="21" t="s">
        <v>497</v>
      </c>
      <c r="G26" s="23">
        <v>14814</v>
      </c>
      <c r="H26" s="21">
        <v>0.75</v>
      </c>
      <c r="J26" s="12">
        <v>100</v>
      </c>
      <c r="K26" s="12">
        <f>X20</f>
        <v>1913</v>
      </c>
      <c r="L26" s="18"/>
      <c r="M26" s="12"/>
      <c r="N26" s="140">
        <f t="shared" si="0"/>
        <v>9.7106598984771572E-2</v>
      </c>
    </row>
    <row r="27" spans="1:30" ht="15.75" customHeight="1" thickBot="1" x14ac:dyDescent="0.25">
      <c r="A27" s="21">
        <v>22</v>
      </c>
      <c r="B27" s="22">
        <v>7.8680203045685283E-3</v>
      </c>
      <c r="C27" s="22">
        <v>7.2873096446700505E-3</v>
      </c>
      <c r="D27" s="22">
        <v>1.5100000000000001E-2</v>
      </c>
      <c r="J27" s="12">
        <v>150</v>
      </c>
      <c r="K27" s="12">
        <f>X22</f>
        <v>1887</v>
      </c>
      <c r="L27" s="18"/>
      <c r="M27" s="12"/>
      <c r="N27" s="140">
        <f t="shared" si="0"/>
        <v>9.578680203045685E-2</v>
      </c>
    </row>
    <row r="28" spans="1:30" ht="15.75" customHeight="1" thickBot="1" x14ac:dyDescent="0.25">
      <c r="A28" s="21">
        <v>23</v>
      </c>
      <c r="B28" s="22">
        <v>5.076142131979695E-3</v>
      </c>
      <c r="C28" s="22">
        <v>4.2837563451776648E-3</v>
      </c>
      <c r="D28" s="22">
        <v>9.4000000000000004E-3</v>
      </c>
      <c r="J28" s="12">
        <v>200</v>
      </c>
      <c r="K28" s="12">
        <f>X24</f>
        <v>1861</v>
      </c>
      <c r="L28" s="18"/>
      <c r="M28" s="12"/>
      <c r="N28" s="140">
        <f t="shared" si="0"/>
        <v>9.4467005076142127E-2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Sheet69"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606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20500</v>
      </c>
      <c r="H2" s="7" t="s">
        <v>462</v>
      </c>
      <c r="W2" s="21">
        <v>1</v>
      </c>
      <c r="X2" s="21">
        <v>2303</v>
      </c>
      <c r="Y2" s="24">
        <v>44628</v>
      </c>
      <c r="Z2" s="21" t="s">
        <v>513</v>
      </c>
      <c r="AA2" s="21" t="s">
        <v>493</v>
      </c>
      <c r="AB2" s="21">
        <v>11.2</v>
      </c>
      <c r="AC2" s="21" t="s">
        <v>499</v>
      </c>
      <c r="AD2" s="21">
        <v>61</v>
      </c>
    </row>
    <row r="3" spans="1:30" ht="15.75" customHeight="1" thickBot="1" x14ac:dyDescent="0.25">
      <c r="W3" s="21">
        <v>2</v>
      </c>
      <c r="X3" s="21">
        <v>2276</v>
      </c>
      <c r="Y3" s="24">
        <v>44909</v>
      </c>
      <c r="Z3" s="21" t="s">
        <v>514</v>
      </c>
      <c r="AA3" s="21" t="s">
        <v>494</v>
      </c>
      <c r="AB3" s="21">
        <v>11.1</v>
      </c>
      <c r="AC3" s="21" t="s">
        <v>499</v>
      </c>
      <c r="AD3" s="21">
        <v>53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2268</v>
      </c>
      <c r="Y4" s="24">
        <v>44910</v>
      </c>
      <c r="Z4" s="21" t="s">
        <v>514</v>
      </c>
      <c r="AA4" s="21" t="s">
        <v>495</v>
      </c>
      <c r="AB4" s="21">
        <v>11.1</v>
      </c>
      <c r="AC4" s="21" t="s">
        <v>499</v>
      </c>
      <c r="AD4" s="21">
        <v>52</v>
      </c>
    </row>
    <row r="5" spans="1:30" ht="15.75" customHeight="1" thickBot="1" x14ac:dyDescent="0.25">
      <c r="A5" s="21">
        <v>0</v>
      </c>
      <c r="B5" s="22">
        <v>2.1463414634146343E-3</v>
      </c>
      <c r="C5" s="22">
        <v>2.6121951219512198E-3</v>
      </c>
      <c r="D5" s="41">
        <v>4.7999999999999996E-3</v>
      </c>
      <c r="F5" s="21" t="s">
        <v>471</v>
      </c>
      <c r="G5" s="23">
        <v>21412</v>
      </c>
      <c r="H5" s="21">
        <v>1.04</v>
      </c>
      <c r="J5" s="164" t="s">
        <v>472</v>
      </c>
      <c r="K5" s="165"/>
      <c r="L5" s="165"/>
      <c r="M5" s="165"/>
      <c r="N5" s="166"/>
      <c r="W5" s="21">
        <v>4</v>
      </c>
      <c r="X5" s="21">
        <v>2259</v>
      </c>
      <c r="Y5" s="24">
        <v>44908</v>
      </c>
      <c r="Z5" s="21" t="s">
        <v>514</v>
      </c>
      <c r="AA5" s="21" t="s">
        <v>493</v>
      </c>
      <c r="AB5" s="21">
        <v>11</v>
      </c>
      <c r="AC5" s="21" t="s">
        <v>499</v>
      </c>
      <c r="AD5" s="21">
        <v>57</v>
      </c>
    </row>
    <row r="6" spans="1:30" ht="15.75" customHeight="1" thickBot="1" x14ac:dyDescent="0.25">
      <c r="A6" s="21">
        <v>1</v>
      </c>
      <c r="B6" s="22">
        <v>1.3658536585365853E-3</v>
      </c>
      <c r="C6" s="22">
        <v>1.6902439024390242E-3</v>
      </c>
      <c r="D6" s="22">
        <v>3.0000000000000001E-3</v>
      </c>
      <c r="F6" s="21" t="s">
        <v>473</v>
      </c>
      <c r="G6" s="23">
        <v>23018</v>
      </c>
      <c r="H6" s="21">
        <v>1.1200000000000001</v>
      </c>
      <c r="J6" s="113" t="s">
        <v>474</v>
      </c>
      <c r="K6" s="114">
        <f>LARGE((K8,K9),1)</f>
        <v>0.63902107409925224</v>
      </c>
      <c r="L6" s="45"/>
      <c r="M6" s="45"/>
      <c r="N6" s="114" t="s">
        <v>498</v>
      </c>
      <c r="W6" s="21">
        <v>5</v>
      </c>
      <c r="X6" s="21">
        <v>2253</v>
      </c>
      <c r="Y6" s="24">
        <v>44600</v>
      </c>
      <c r="Z6" s="21" t="s">
        <v>513</v>
      </c>
      <c r="AA6" s="21" t="s">
        <v>493</v>
      </c>
      <c r="AB6" s="21">
        <v>11</v>
      </c>
      <c r="AC6" s="21" t="s">
        <v>499</v>
      </c>
      <c r="AD6" s="21">
        <v>63</v>
      </c>
    </row>
    <row r="7" spans="1:30" ht="15.75" customHeight="1" thickBot="1" x14ac:dyDescent="0.25">
      <c r="A7" s="21">
        <v>2</v>
      </c>
      <c r="B7" s="22">
        <v>1.121951219512195E-3</v>
      </c>
      <c r="C7" s="22">
        <v>1.126829268292683E-3</v>
      </c>
      <c r="D7" s="22">
        <v>2.3E-3</v>
      </c>
      <c r="F7" s="21" t="s">
        <v>475</v>
      </c>
      <c r="G7" s="23">
        <v>23125</v>
      </c>
      <c r="H7" s="21">
        <v>1.1299999999999999</v>
      </c>
      <c r="J7" s="12" t="s">
        <v>476</v>
      </c>
      <c r="K7" s="114">
        <f>LARGE((K10,K11),1)</f>
        <v>0.56681527894927086</v>
      </c>
      <c r="L7" s="45"/>
      <c r="M7" s="45"/>
      <c r="N7" s="114" t="s">
        <v>499</v>
      </c>
      <c r="W7" s="21">
        <v>6</v>
      </c>
      <c r="X7" s="21">
        <v>2247</v>
      </c>
      <c r="Y7" s="24">
        <v>44635</v>
      </c>
      <c r="Z7" s="21" t="s">
        <v>513</v>
      </c>
      <c r="AA7" s="21" t="s">
        <v>493</v>
      </c>
      <c r="AB7" s="21">
        <v>11</v>
      </c>
      <c r="AC7" s="21" t="s">
        <v>499</v>
      </c>
      <c r="AD7" s="21">
        <v>60</v>
      </c>
    </row>
    <row r="8" spans="1:30" ht="15.75" customHeight="1" thickBot="1" x14ac:dyDescent="0.3">
      <c r="A8" s="21">
        <v>3</v>
      </c>
      <c r="B8" s="22">
        <v>1.2195121951219512E-3</v>
      </c>
      <c r="C8" s="22">
        <v>1.0756097560975608E-3</v>
      </c>
      <c r="D8" s="22">
        <v>2.3E-3</v>
      </c>
      <c r="F8" s="21" t="s">
        <v>477</v>
      </c>
      <c r="G8" s="23">
        <v>21956</v>
      </c>
      <c r="H8" s="21">
        <v>1.07</v>
      </c>
      <c r="K8" s="16">
        <f>LARGE(B11:C11,1)/(B11+C11)</f>
        <v>0.63902107409925224</v>
      </c>
      <c r="W8" s="21">
        <v>7</v>
      </c>
      <c r="X8" s="21">
        <v>2238</v>
      </c>
      <c r="Y8" s="24">
        <v>44649</v>
      </c>
      <c r="Z8" s="21" t="s">
        <v>514</v>
      </c>
      <c r="AA8" s="21" t="s">
        <v>493</v>
      </c>
      <c r="AB8" s="21">
        <v>10.9</v>
      </c>
      <c r="AC8" s="21" t="s">
        <v>499</v>
      </c>
      <c r="AD8" s="21">
        <v>56</v>
      </c>
    </row>
    <row r="9" spans="1:30" ht="15.75" customHeight="1" thickBot="1" x14ac:dyDescent="0.3">
      <c r="A9" s="21">
        <v>4</v>
      </c>
      <c r="B9" s="22">
        <v>1.9024390243902439E-3</v>
      </c>
      <c r="C9" s="22">
        <v>1.6902439024390242E-3</v>
      </c>
      <c r="D9" s="22">
        <v>3.5999999999999999E-3</v>
      </c>
      <c r="F9" s="21" t="s">
        <v>478</v>
      </c>
      <c r="G9" s="23">
        <v>19824</v>
      </c>
      <c r="H9" s="21">
        <v>0.97</v>
      </c>
      <c r="K9" s="16">
        <f>LARGE(B12:C12,1)/(B12+C12)</f>
        <v>0.5704715018017561</v>
      </c>
      <c r="W9" s="21">
        <v>8</v>
      </c>
      <c r="X9" s="21">
        <v>2238</v>
      </c>
      <c r="Y9" s="24">
        <v>44866</v>
      </c>
      <c r="Z9" s="21" t="s">
        <v>513</v>
      </c>
      <c r="AA9" s="21" t="s">
        <v>493</v>
      </c>
      <c r="AB9" s="21">
        <v>10.9</v>
      </c>
      <c r="AC9" s="21" t="s">
        <v>499</v>
      </c>
      <c r="AD9" s="21">
        <v>58</v>
      </c>
    </row>
    <row r="10" spans="1:30" ht="15.75" customHeight="1" thickBot="1" x14ac:dyDescent="0.3">
      <c r="A10" s="21">
        <v>5</v>
      </c>
      <c r="B10" s="22">
        <v>5.6097560975609754E-3</v>
      </c>
      <c r="C10" s="22">
        <v>3.2268292682926833E-3</v>
      </c>
      <c r="D10" s="22">
        <v>8.8999999999999999E-3</v>
      </c>
      <c r="F10" s="21" t="s">
        <v>479</v>
      </c>
      <c r="G10" s="23">
        <v>18564</v>
      </c>
      <c r="H10" s="21">
        <v>0.9</v>
      </c>
      <c r="K10" s="16">
        <f>LARGE(B20:C20,1)/(B20+C20)</f>
        <v>0.54120267260579069</v>
      </c>
      <c r="W10" s="21">
        <v>9</v>
      </c>
      <c r="X10" s="21">
        <v>2233</v>
      </c>
      <c r="Y10" s="24">
        <v>44872</v>
      </c>
      <c r="Z10" s="21" t="s">
        <v>513</v>
      </c>
      <c r="AA10" s="21" t="s">
        <v>492</v>
      </c>
      <c r="AB10" s="21">
        <v>10.9</v>
      </c>
      <c r="AC10" s="21" t="s">
        <v>499</v>
      </c>
      <c r="AD10" s="21">
        <v>56</v>
      </c>
    </row>
    <row r="11" spans="1:30" ht="15.75" customHeight="1" thickBot="1" x14ac:dyDescent="0.3">
      <c r="A11" s="21">
        <v>6</v>
      </c>
      <c r="B11" s="22">
        <v>1.6048780487804878E-2</v>
      </c>
      <c r="C11" s="22">
        <v>9.0658536585365851E-3</v>
      </c>
      <c r="D11" s="22">
        <v>2.5100000000000001E-2</v>
      </c>
      <c r="F11" s="21" t="s">
        <v>480</v>
      </c>
      <c r="G11" s="23">
        <v>17403</v>
      </c>
      <c r="H11" s="21">
        <v>0.85</v>
      </c>
      <c r="K11" s="16">
        <f>LARGE(B21:C21,1)/(B21+C21)</f>
        <v>0.56681527894927086</v>
      </c>
      <c r="W11" s="21">
        <v>10</v>
      </c>
      <c r="X11" s="21">
        <v>2224</v>
      </c>
      <c r="Y11" s="24">
        <v>44895</v>
      </c>
      <c r="Z11" s="21" t="s">
        <v>514</v>
      </c>
      <c r="AA11" s="21" t="s">
        <v>494</v>
      </c>
      <c r="AB11" s="21">
        <v>10.8</v>
      </c>
      <c r="AC11" s="21" t="s">
        <v>499</v>
      </c>
      <c r="AD11" s="21">
        <v>54</v>
      </c>
    </row>
    <row r="12" spans="1:30" ht="15.75" customHeight="1" thickBot="1" x14ac:dyDescent="0.25">
      <c r="A12" s="21">
        <v>7</v>
      </c>
      <c r="B12" s="22">
        <v>2.7414634146341463E-2</v>
      </c>
      <c r="C12" s="22">
        <v>2.0641463414634149E-2</v>
      </c>
      <c r="D12" s="22">
        <v>4.8099999999999997E-2</v>
      </c>
      <c r="F12" s="21" t="s">
        <v>481</v>
      </c>
      <c r="G12" s="23">
        <v>18640</v>
      </c>
      <c r="H12" s="21">
        <v>0.91</v>
      </c>
      <c r="W12" s="21">
        <v>20</v>
      </c>
      <c r="X12" s="21">
        <v>2178</v>
      </c>
      <c r="Y12" s="24">
        <v>44874</v>
      </c>
      <c r="Z12" s="21" t="s">
        <v>514</v>
      </c>
      <c r="AA12" s="21" t="s">
        <v>494</v>
      </c>
      <c r="AB12" s="21">
        <v>10.6</v>
      </c>
      <c r="AC12" s="21" t="s">
        <v>499</v>
      </c>
      <c r="AD12" s="21">
        <v>52</v>
      </c>
    </row>
    <row r="13" spans="1:30" ht="15.75" customHeight="1" thickBot="1" x14ac:dyDescent="0.25">
      <c r="A13" s="21">
        <v>8</v>
      </c>
      <c r="B13" s="22">
        <v>2.9121951219512197E-2</v>
      </c>
      <c r="C13" s="22">
        <v>2.8990243902439022E-2</v>
      </c>
      <c r="D13" s="22">
        <v>5.8099999999999999E-2</v>
      </c>
      <c r="F13" s="21" t="s">
        <v>482</v>
      </c>
      <c r="G13" s="23">
        <v>17844</v>
      </c>
      <c r="H13" s="21">
        <v>0.87</v>
      </c>
      <c r="W13" s="21">
        <v>25</v>
      </c>
      <c r="X13" s="21">
        <v>2162</v>
      </c>
      <c r="Y13" s="24">
        <v>44867</v>
      </c>
      <c r="Z13" s="21" t="s">
        <v>513</v>
      </c>
      <c r="AA13" s="21" t="s">
        <v>494</v>
      </c>
      <c r="AB13" s="21">
        <v>10.5</v>
      </c>
      <c r="AC13" s="21" t="s">
        <v>499</v>
      </c>
      <c r="AD13" s="21">
        <v>56</v>
      </c>
    </row>
    <row r="14" spans="1:30" ht="15.75" customHeight="1" thickBot="1" x14ac:dyDescent="0.25">
      <c r="A14" s="21">
        <v>9</v>
      </c>
      <c r="B14" s="22">
        <v>3.3609756097560978E-2</v>
      </c>
      <c r="C14" s="22">
        <v>2.9912195121951222E-2</v>
      </c>
      <c r="D14" s="22">
        <v>6.3600000000000004E-2</v>
      </c>
      <c r="F14" s="21" t="s">
        <v>483</v>
      </c>
      <c r="G14" s="23">
        <v>22107</v>
      </c>
      <c r="H14" s="21">
        <v>1.08</v>
      </c>
      <c r="W14" s="21">
        <v>30</v>
      </c>
      <c r="X14" s="21">
        <v>2148</v>
      </c>
      <c r="Y14" s="24">
        <v>44894</v>
      </c>
      <c r="Z14" s="21" t="s">
        <v>513</v>
      </c>
      <c r="AA14" s="21" t="s">
        <v>493</v>
      </c>
      <c r="AB14" s="21">
        <v>10.5</v>
      </c>
      <c r="AC14" s="21" t="s">
        <v>499</v>
      </c>
      <c r="AD14" s="21">
        <v>55</v>
      </c>
    </row>
    <row r="15" spans="1:30" ht="15.75" customHeight="1" thickBot="1" x14ac:dyDescent="0.25">
      <c r="A15" s="21">
        <v>10</v>
      </c>
      <c r="B15" s="22">
        <v>3.5609756097560973E-2</v>
      </c>
      <c r="C15" s="22">
        <v>3.2063414634146345E-2</v>
      </c>
      <c r="D15" s="22">
        <v>6.7699999999999996E-2</v>
      </c>
      <c r="F15" s="21" t="s">
        <v>484</v>
      </c>
      <c r="G15" s="23">
        <v>21597</v>
      </c>
      <c r="H15" s="21">
        <v>1.05</v>
      </c>
      <c r="W15" s="21">
        <v>35</v>
      </c>
      <c r="X15" s="21">
        <v>2130</v>
      </c>
      <c r="Y15" s="24">
        <v>44587</v>
      </c>
      <c r="Z15" s="21" t="s">
        <v>514</v>
      </c>
      <c r="AA15" s="21" t="s">
        <v>494</v>
      </c>
      <c r="AB15" s="21">
        <v>10.4</v>
      </c>
      <c r="AC15" s="21" t="s">
        <v>499</v>
      </c>
      <c r="AD15" s="21">
        <v>58</v>
      </c>
    </row>
    <row r="16" spans="1:30" ht="15.75" customHeight="1" thickBot="1" x14ac:dyDescent="0.25">
      <c r="A16" s="21">
        <v>11</v>
      </c>
      <c r="B16" s="22">
        <v>3.6585365853658534E-2</v>
      </c>
      <c r="C16" s="22">
        <v>3.5392682926829268E-2</v>
      </c>
      <c r="D16" s="22">
        <v>7.1999999999999995E-2</v>
      </c>
      <c r="F16" s="21" t="s">
        <v>485</v>
      </c>
      <c r="G16" s="23">
        <v>21123</v>
      </c>
      <c r="H16" s="21">
        <v>1.03</v>
      </c>
      <c r="W16" s="21">
        <v>40</v>
      </c>
      <c r="X16" s="21">
        <v>2124</v>
      </c>
      <c r="Y16" s="24">
        <v>44636</v>
      </c>
      <c r="Z16" s="21" t="s">
        <v>513</v>
      </c>
      <c r="AA16" s="21" t="s">
        <v>494</v>
      </c>
      <c r="AB16" s="21">
        <v>10.4</v>
      </c>
      <c r="AC16" s="21" t="s">
        <v>499</v>
      </c>
      <c r="AD16" s="21">
        <v>61</v>
      </c>
    </row>
    <row r="17" spans="1:30" ht="15.75" customHeight="1" thickBot="1" x14ac:dyDescent="0.25">
      <c r="A17" s="21">
        <v>12</v>
      </c>
      <c r="B17" s="22">
        <v>3.7170731707317071E-2</v>
      </c>
      <c r="C17" s="22">
        <v>3.7748780487804882E-2</v>
      </c>
      <c r="D17" s="22">
        <v>7.4899999999999994E-2</v>
      </c>
      <c r="W17" s="21">
        <v>45</v>
      </c>
      <c r="X17" s="21">
        <v>2112</v>
      </c>
      <c r="Y17" s="24">
        <v>44651</v>
      </c>
      <c r="Z17" s="21" t="s">
        <v>513</v>
      </c>
      <c r="AA17" s="21" t="s">
        <v>495</v>
      </c>
      <c r="AB17" s="21">
        <v>10.3</v>
      </c>
      <c r="AC17" s="21" t="s">
        <v>499</v>
      </c>
      <c r="AD17" s="21">
        <v>61</v>
      </c>
    </row>
    <row r="18" spans="1:30" ht="15.75" customHeight="1" thickBot="1" x14ac:dyDescent="0.25">
      <c r="A18" s="21">
        <v>13</v>
      </c>
      <c r="B18" s="22">
        <v>3.6975609756097566E-2</v>
      </c>
      <c r="C18" s="22">
        <v>3.8158536585365853E-2</v>
      </c>
      <c r="D18" s="22">
        <v>7.51E-2</v>
      </c>
      <c r="W18" s="21">
        <v>50</v>
      </c>
      <c r="X18" s="21">
        <v>2105</v>
      </c>
      <c r="Y18" s="24">
        <v>44637</v>
      </c>
      <c r="Z18" s="21" t="s">
        <v>513</v>
      </c>
      <c r="AA18" s="21" t="s">
        <v>495</v>
      </c>
      <c r="AB18" s="21">
        <v>10.3</v>
      </c>
      <c r="AC18" s="21" t="s">
        <v>499</v>
      </c>
      <c r="AD18" s="21">
        <v>58</v>
      </c>
    </row>
    <row r="19" spans="1:30" ht="15.75" customHeight="1" thickBot="1" x14ac:dyDescent="0.25">
      <c r="A19" s="21">
        <v>14</v>
      </c>
      <c r="B19" s="22">
        <v>3.5756097560975607E-2</v>
      </c>
      <c r="C19" s="22">
        <v>3.8312195121951227E-2</v>
      </c>
      <c r="D19" s="22">
        <v>7.4099999999999999E-2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2080</v>
      </c>
      <c r="Y19" s="24">
        <v>44644</v>
      </c>
      <c r="Z19" s="21" t="s">
        <v>514</v>
      </c>
      <c r="AA19" s="21" t="s">
        <v>495</v>
      </c>
      <c r="AB19" s="21">
        <v>10.1</v>
      </c>
      <c r="AC19" s="21" t="s">
        <v>499</v>
      </c>
      <c r="AD19" s="21">
        <v>60</v>
      </c>
    </row>
    <row r="20" spans="1:30" ht="15.75" customHeight="1" thickBot="1" x14ac:dyDescent="0.25">
      <c r="A20" s="21">
        <v>15</v>
      </c>
      <c r="B20" s="22">
        <v>3.517073170731707E-2</v>
      </c>
      <c r="C20" s="22">
        <v>4.1487804878048783E-2</v>
      </c>
      <c r="D20" s="22">
        <v>7.6600000000000001E-2</v>
      </c>
      <c r="F20" s="21" t="s">
        <v>488</v>
      </c>
      <c r="G20" s="23">
        <v>14103</v>
      </c>
      <c r="H20" s="21">
        <v>0.69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2057</v>
      </c>
      <c r="Y20" s="24">
        <v>44592</v>
      </c>
      <c r="Z20" s="21" t="s">
        <v>514</v>
      </c>
      <c r="AA20" s="21" t="s">
        <v>492</v>
      </c>
      <c r="AB20" s="21">
        <v>10</v>
      </c>
      <c r="AC20" s="21" t="s">
        <v>499</v>
      </c>
      <c r="AD20" s="21">
        <v>57</v>
      </c>
    </row>
    <row r="21" spans="1:30" ht="15.75" customHeight="1" thickBot="1" x14ac:dyDescent="0.25">
      <c r="A21" s="21">
        <v>16</v>
      </c>
      <c r="B21" s="22">
        <v>3.507317073170732E-2</v>
      </c>
      <c r="C21" s="22">
        <v>4.5892682926829263E-2</v>
      </c>
      <c r="D21" s="22">
        <v>8.1000000000000003E-2</v>
      </c>
      <c r="F21" s="21" t="s">
        <v>492</v>
      </c>
      <c r="G21" s="23">
        <v>21022</v>
      </c>
      <c r="H21" s="21">
        <v>1.02</v>
      </c>
      <c r="J21" s="12">
        <v>5</v>
      </c>
      <c r="K21" s="12">
        <f>X6</f>
        <v>2253</v>
      </c>
      <c r="L21" s="18"/>
      <c r="M21" s="12"/>
      <c r="N21" s="140">
        <f>K21/$F$2</f>
        <v>0.10990243902439024</v>
      </c>
      <c r="W21" s="21">
        <v>125</v>
      </c>
      <c r="X21" s="21">
        <v>2040</v>
      </c>
      <c r="Y21" s="24">
        <v>44588</v>
      </c>
      <c r="Z21" s="21" t="s">
        <v>515</v>
      </c>
      <c r="AA21" s="21" t="s">
        <v>495</v>
      </c>
      <c r="AB21" s="21">
        <v>10</v>
      </c>
      <c r="AC21" s="21" t="s">
        <v>499</v>
      </c>
      <c r="AD21" s="21">
        <v>55</v>
      </c>
    </row>
    <row r="22" spans="1:30" ht="15.75" customHeight="1" thickBot="1" x14ac:dyDescent="0.25">
      <c r="A22" s="21">
        <v>17</v>
      </c>
      <c r="B22" s="22">
        <v>3.3365853658536587E-2</v>
      </c>
      <c r="C22" s="22">
        <v>4.5534146341463418E-2</v>
      </c>
      <c r="D22" s="22">
        <v>7.8899999999999998E-2</v>
      </c>
      <c r="F22" s="21" t="s">
        <v>493</v>
      </c>
      <c r="G22" s="23">
        <v>22645</v>
      </c>
      <c r="H22" s="21">
        <v>1.1000000000000001</v>
      </c>
      <c r="J22" s="12">
        <v>10</v>
      </c>
      <c r="K22" s="12">
        <f>X11</f>
        <v>2224</v>
      </c>
      <c r="L22" s="18"/>
      <c r="M22" s="12"/>
      <c r="N22" s="140">
        <f t="shared" ref="N22:N28" si="0">K22/$F$2</f>
        <v>0.10848780487804878</v>
      </c>
      <c r="W22" s="21">
        <v>150</v>
      </c>
      <c r="X22" s="21">
        <v>2021</v>
      </c>
      <c r="Y22" s="24">
        <v>44860</v>
      </c>
      <c r="Z22" s="21" t="s">
        <v>514</v>
      </c>
      <c r="AA22" s="21" t="s">
        <v>494</v>
      </c>
      <c r="AB22" s="21">
        <v>9.9</v>
      </c>
      <c r="AC22" s="21" t="s">
        <v>499</v>
      </c>
      <c r="AD22" s="21">
        <v>56</v>
      </c>
    </row>
    <row r="23" spans="1:30" ht="15.75" customHeight="1" thickBot="1" x14ac:dyDescent="0.25">
      <c r="A23" s="21">
        <v>18</v>
      </c>
      <c r="B23" s="22">
        <v>2.6780487804878048E-2</v>
      </c>
      <c r="C23" s="22">
        <v>3.252439024390244E-2</v>
      </c>
      <c r="D23" s="22">
        <v>5.9299999999999999E-2</v>
      </c>
      <c r="F23" s="21" t="s">
        <v>494</v>
      </c>
      <c r="G23" s="23">
        <v>22877</v>
      </c>
      <c r="H23" s="21">
        <v>1.1100000000000001</v>
      </c>
      <c r="J23" s="12">
        <v>20</v>
      </c>
      <c r="K23" s="12">
        <f>X12</f>
        <v>2178</v>
      </c>
      <c r="L23" s="18"/>
      <c r="M23" s="12"/>
      <c r="N23" s="140">
        <f t="shared" si="0"/>
        <v>0.10624390243902439</v>
      </c>
      <c r="W23" s="21">
        <v>175</v>
      </c>
      <c r="X23" s="21">
        <v>1996</v>
      </c>
      <c r="Y23" s="24">
        <v>44601</v>
      </c>
      <c r="Z23" s="21" t="s">
        <v>515</v>
      </c>
      <c r="AA23" s="21" t="s">
        <v>494</v>
      </c>
      <c r="AB23" s="21">
        <v>9.6999999999999993</v>
      </c>
      <c r="AC23" s="21" t="s">
        <v>499</v>
      </c>
      <c r="AD23" s="21">
        <v>55</v>
      </c>
    </row>
    <row r="24" spans="1:30" ht="15.75" customHeight="1" thickBot="1" x14ac:dyDescent="0.25">
      <c r="A24" s="21">
        <v>19</v>
      </c>
      <c r="B24" s="22">
        <v>1.9219512195121951E-2</v>
      </c>
      <c r="C24" s="22">
        <v>2.3458536585365852E-2</v>
      </c>
      <c r="D24" s="22">
        <v>4.2599999999999999E-2</v>
      </c>
      <c r="F24" s="21" t="s">
        <v>495</v>
      </c>
      <c r="G24" s="23">
        <v>22488</v>
      </c>
      <c r="H24" s="21">
        <v>1.0900000000000001</v>
      </c>
      <c r="J24" s="12">
        <v>30</v>
      </c>
      <c r="K24" s="12">
        <f>X14</f>
        <v>2148</v>
      </c>
      <c r="L24" s="18"/>
      <c r="M24" s="12"/>
      <c r="N24" s="140">
        <f t="shared" si="0"/>
        <v>0.10478048780487804</v>
      </c>
      <c r="W24" s="21">
        <v>200</v>
      </c>
      <c r="X24" s="21">
        <v>1979</v>
      </c>
      <c r="Y24" s="24">
        <v>44594</v>
      </c>
      <c r="Z24" s="21" t="s">
        <v>515</v>
      </c>
      <c r="AA24" s="21" t="s">
        <v>494</v>
      </c>
      <c r="AB24" s="21">
        <v>9.6999999999999993</v>
      </c>
      <c r="AC24" s="21" t="s">
        <v>499</v>
      </c>
      <c r="AD24" s="21">
        <v>55</v>
      </c>
    </row>
    <row r="25" spans="1:30" ht="15.75" customHeight="1" thickBot="1" x14ac:dyDescent="0.25">
      <c r="A25" s="21">
        <v>20</v>
      </c>
      <c r="B25" s="22">
        <v>1.4829268292682926E-2</v>
      </c>
      <c r="C25" s="22">
        <v>1.7260975609756098E-2</v>
      </c>
      <c r="D25" s="22">
        <v>3.2099999999999997E-2</v>
      </c>
      <c r="F25" s="21" t="s">
        <v>496</v>
      </c>
      <c r="G25" s="23">
        <v>22951</v>
      </c>
      <c r="H25" s="21">
        <v>1.1200000000000001</v>
      </c>
      <c r="J25" s="12">
        <v>50</v>
      </c>
      <c r="K25" s="12">
        <f>X18</f>
        <v>2105</v>
      </c>
      <c r="L25" s="18"/>
      <c r="M25" s="12"/>
      <c r="N25" s="140">
        <f t="shared" si="0"/>
        <v>0.10268292682926829</v>
      </c>
    </row>
    <row r="26" spans="1:30" ht="15.75" customHeight="1" thickBot="1" x14ac:dyDescent="0.25">
      <c r="A26" s="21">
        <v>21</v>
      </c>
      <c r="B26" s="22">
        <v>1.0487804878048779E-2</v>
      </c>
      <c r="C26" s="22">
        <v>1.1934146341463414E-2</v>
      </c>
      <c r="D26" s="22">
        <v>2.24E-2</v>
      </c>
      <c r="F26" s="21" t="s">
        <v>497</v>
      </c>
      <c r="G26" s="23">
        <v>17397</v>
      </c>
      <c r="H26" s="21">
        <v>0.85</v>
      </c>
      <c r="J26" s="12">
        <v>100</v>
      </c>
      <c r="K26" s="12">
        <f>X20</f>
        <v>2057</v>
      </c>
      <c r="L26" s="18"/>
      <c r="M26" s="12"/>
      <c r="N26" s="140">
        <f t="shared" si="0"/>
        <v>0.10034146341463415</v>
      </c>
    </row>
    <row r="27" spans="1:30" ht="15.75" customHeight="1" thickBot="1" x14ac:dyDescent="0.25">
      <c r="A27" s="21">
        <v>22</v>
      </c>
      <c r="B27" s="22">
        <v>7.1219512195121954E-3</v>
      </c>
      <c r="C27" s="22">
        <v>7.8878048780487812E-3</v>
      </c>
      <c r="D27" s="22">
        <v>1.4999999999999999E-2</v>
      </c>
      <c r="J27" s="12">
        <v>150</v>
      </c>
      <c r="K27" s="12">
        <f>X22</f>
        <v>2021</v>
      </c>
      <c r="L27" s="18"/>
      <c r="M27" s="12"/>
      <c r="N27" s="140">
        <f t="shared" si="0"/>
        <v>9.8585365853658541E-2</v>
      </c>
    </row>
    <row r="28" spans="1:30" ht="15.75" customHeight="1" thickBot="1" x14ac:dyDescent="0.25">
      <c r="A28" s="21">
        <v>23</v>
      </c>
      <c r="B28" s="22">
        <v>4.0487804878048782E-3</v>
      </c>
      <c r="C28" s="22">
        <v>4.4560975609756097E-3</v>
      </c>
      <c r="D28" s="22">
        <v>8.5000000000000006E-3</v>
      </c>
      <c r="J28" s="12">
        <v>200</v>
      </c>
      <c r="K28" s="12">
        <f>X24</f>
        <v>1979</v>
      </c>
      <c r="L28" s="18"/>
      <c r="M28" s="12"/>
      <c r="N28" s="140">
        <f t="shared" si="0"/>
        <v>9.6536585365853661E-2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Sheet70"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607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40700</v>
      </c>
      <c r="H2" s="7" t="s">
        <v>462</v>
      </c>
      <c r="W2" s="21">
        <v>1</v>
      </c>
      <c r="X2" s="21">
        <v>4125</v>
      </c>
      <c r="Y2" s="24">
        <v>44530</v>
      </c>
      <c r="Z2" s="21" t="s">
        <v>514</v>
      </c>
      <c r="AA2" s="21" t="s">
        <v>493</v>
      </c>
      <c r="AB2" s="21">
        <v>10.4</v>
      </c>
      <c r="AC2" s="21" t="s">
        <v>499</v>
      </c>
      <c r="AD2" s="21">
        <v>54</v>
      </c>
    </row>
    <row r="3" spans="1:30" ht="15.75" customHeight="1" thickBot="1" x14ac:dyDescent="0.25">
      <c r="W3" s="21">
        <v>2</v>
      </c>
      <c r="X3" s="21">
        <v>4094</v>
      </c>
      <c r="Y3" s="24">
        <v>44532</v>
      </c>
      <c r="Z3" s="21" t="s">
        <v>513</v>
      </c>
      <c r="AA3" s="21" t="s">
        <v>495</v>
      </c>
      <c r="AB3" s="21">
        <v>10.3</v>
      </c>
      <c r="AC3" s="21" t="s">
        <v>499</v>
      </c>
      <c r="AD3" s="21">
        <v>54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4087</v>
      </c>
      <c r="Y4" s="24">
        <v>44536</v>
      </c>
      <c r="Z4" s="21" t="s">
        <v>514</v>
      </c>
      <c r="AA4" s="21" t="s">
        <v>492</v>
      </c>
      <c r="AB4" s="21">
        <v>10.3</v>
      </c>
      <c r="AC4" s="21" t="s">
        <v>499</v>
      </c>
      <c r="AD4" s="21">
        <v>54</v>
      </c>
    </row>
    <row r="5" spans="1:30" ht="15.75" customHeight="1" thickBot="1" x14ac:dyDescent="0.25">
      <c r="A5" s="21">
        <v>0</v>
      </c>
      <c r="B5" s="22">
        <v>1.6378378378378378E-3</v>
      </c>
      <c r="C5" s="22">
        <v>2.5184275184275185E-3</v>
      </c>
      <c r="D5" s="41">
        <v>4.1999999999999997E-3</v>
      </c>
      <c r="F5" s="21" t="s">
        <v>471</v>
      </c>
      <c r="G5" s="23">
        <v>42358</v>
      </c>
      <c r="H5" s="21">
        <v>1.04</v>
      </c>
      <c r="J5" s="164" t="s">
        <v>472</v>
      </c>
      <c r="K5" s="165"/>
      <c r="L5" s="165"/>
      <c r="M5" s="165"/>
      <c r="N5" s="166"/>
      <c r="W5" s="21">
        <v>4</v>
      </c>
      <c r="X5" s="21">
        <v>4086</v>
      </c>
      <c r="Y5" s="24">
        <v>44538</v>
      </c>
      <c r="Z5" s="21" t="s">
        <v>514</v>
      </c>
      <c r="AA5" s="21" t="s">
        <v>494</v>
      </c>
      <c r="AB5" s="21">
        <v>10.3</v>
      </c>
      <c r="AC5" s="21" t="s">
        <v>499</v>
      </c>
      <c r="AD5" s="21">
        <v>52</v>
      </c>
    </row>
    <row r="6" spans="1:30" ht="15.75" customHeight="1" thickBot="1" x14ac:dyDescent="0.25">
      <c r="A6" s="21">
        <v>1</v>
      </c>
      <c r="B6" s="22">
        <v>9.9262899262899263E-4</v>
      </c>
      <c r="C6" s="22">
        <v>1.6117936117936119E-3</v>
      </c>
      <c r="D6" s="22">
        <v>2.5999999999999999E-3</v>
      </c>
      <c r="F6" s="21" t="s">
        <v>473</v>
      </c>
      <c r="G6" s="23">
        <v>46228</v>
      </c>
      <c r="H6" s="21">
        <v>1.1399999999999999</v>
      </c>
      <c r="J6" s="113" t="s">
        <v>474</v>
      </c>
      <c r="K6" s="114">
        <f>LARGE((K8,K9),1)</f>
        <v>0.63132715241038528</v>
      </c>
      <c r="L6" s="45"/>
      <c r="M6" s="45"/>
      <c r="N6" s="114" t="s">
        <v>498</v>
      </c>
      <c r="W6" s="21">
        <v>5</v>
      </c>
      <c r="X6" s="21">
        <v>4076</v>
      </c>
      <c r="Y6" s="24">
        <v>44258</v>
      </c>
      <c r="Z6" s="21" t="s">
        <v>514</v>
      </c>
      <c r="AA6" s="21" t="s">
        <v>494</v>
      </c>
      <c r="AB6" s="21">
        <v>10.199999999999999</v>
      </c>
      <c r="AC6" s="21" t="s">
        <v>499</v>
      </c>
      <c r="AD6" s="21">
        <v>55</v>
      </c>
    </row>
    <row r="7" spans="1:30" ht="15.75" customHeight="1" thickBot="1" x14ac:dyDescent="0.25">
      <c r="A7" s="21">
        <v>2</v>
      </c>
      <c r="B7" s="22">
        <v>9.9262899262899263E-4</v>
      </c>
      <c r="C7" s="22">
        <v>1.0577395577395577E-3</v>
      </c>
      <c r="D7" s="22">
        <v>2.0999999999999999E-3</v>
      </c>
      <c r="F7" s="21" t="s">
        <v>475</v>
      </c>
      <c r="G7" s="23">
        <v>46265</v>
      </c>
      <c r="H7" s="21">
        <v>1.1399999999999999</v>
      </c>
      <c r="J7" s="12" t="s">
        <v>476</v>
      </c>
      <c r="K7" s="114">
        <f>LARGE((K10,K11),1)</f>
        <v>0.52982397494111344</v>
      </c>
      <c r="L7" s="45"/>
      <c r="M7" s="45"/>
      <c r="N7" s="114" t="s">
        <v>499</v>
      </c>
      <c r="W7" s="21">
        <v>6</v>
      </c>
      <c r="X7" s="21">
        <v>4075</v>
      </c>
      <c r="Y7" s="24">
        <v>44538</v>
      </c>
      <c r="Z7" s="21" t="s">
        <v>513</v>
      </c>
      <c r="AA7" s="21" t="s">
        <v>494</v>
      </c>
      <c r="AB7" s="21">
        <v>10.199999999999999</v>
      </c>
      <c r="AC7" s="21" t="s">
        <v>499</v>
      </c>
      <c r="AD7" s="21">
        <v>53</v>
      </c>
    </row>
    <row r="8" spans="1:30" ht="15.75" customHeight="1" thickBot="1" x14ac:dyDescent="0.3">
      <c r="A8" s="21">
        <v>3</v>
      </c>
      <c r="B8" s="22">
        <v>1.4393120393120392E-3</v>
      </c>
      <c r="C8" s="22">
        <v>8.0589680589680595E-4</v>
      </c>
      <c r="D8" s="22">
        <v>2.3E-3</v>
      </c>
      <c r="F8" s="21" t="s">
        <v>477</v>
      </c>
      <c r="G8" s="23">
        <v>43342</v>
      </c>
      <c r="H8" s="21">
        <v>1.07</v>
      </c>
      <c r="K8" s="16">
        <f>LARGE(B11:C11,1)/(B11+C11)</f>
        <v>0.63132715241038528</v>
      </c>
      <c r="W8" s="21">
        <v>7</v>
      </c>
      <c r="X8" s="21">
        <v>4074</v>
      </c>
      <c r="Y8" s="24">
        <v>44517</v>
      </c>
      <c r="Z8" s="21" t="s">
        <v>514</v>
      </c>
      <c r="AA8" s="21" t="s">
        <v>494</v>
      </c>
      <c r="AB8" s="21">
        <v>10.199999999999999</v>
      </c>
      <c r="AC8" s="21" t="s">
        <v>499</v>
      </c>
      <c r="AD8" s="21">
        <v>53</v>
      </c>
    </row>
    <row r="9" spans="1:30" ht="15.75" customHeight="1" thickBot="1" x14ac:dyDescent="0.3">
      <c r="A9" s="21">
        <v>4</v>
      </c>
      <c r="B9" s="22">
        <v>2.4815724815724816E-3</v>
      </c>
      <c r="C9" s="22">
        <v>1.3095823095823095E-3</v>
      </c>
      <c r="D9" s="22">
        <v>3.8E-3</v>
      </c>
      <c r="F9" s="21" t="s">
        <v>478</v>
      </c>
      <c r="G9" s="23">
        <v>39092</v>
      </c>
      <c r="H9" s="21">
        <v>0.96</v>
      </c>
      <c r="K9" s="16">
        <f>LARGE(B12:C12,1)/(B12+C12)</f>
        <v>0.56980273881682331</v>
      </c>
      <c r="W9" s="21">
        <v>8</v>
      </c>
      <c r="X9" s="21">
        <v>4058</v>
      </c>
      <c r="Y9" s="24">
        <v>44552</v>
      </c>
      <c r="Z9" s="21" t="s">
        <v>514</v>
      </c>
      <c r="AA9" s="21" t="s">
        <v>494</v>
      </c>
      <c r="AB9" s="21">
        <v>10.199999999999999</v>
      </c>
      <c r="AC9" s="21" t="s">
        <v>499</v>
      </c>
      <c r="AD9" s="21">
        <v>54</v>
      </c>
    </row>
    <row r="10" spans="1:30" ht="15.75" customHeight="1" thickBot="1" x14ac:dyDescent="0.3">
      <c r="A10" s="21">
        <v>5</v>
      </c>
      <c r="B10" s="22">
        <v>6.6506142506142507E-3</v>
      </c>
      <c r="C10" s="22">
        <v>3.1228501228501228E-3</v>
      </c>
      <c r="D10" s="22">
        <v>9.7999999999999997E-3</v>
      </c>
      <c r="F10" s="21" t="s">
        <v>479</v>
      </c>
      <c r="G10" s="23">
        <v>36784</v>
      </c>
      <c r="H10" s="21">
        <v>0.91</v>
      </c>
      <c r="K10" s="16">
        <f>LARGE(B20:C20,1)/(B20+C20)</f>
        <v>0.5297862232779097</v>
      </c>
      <c r="W10" s="21">
        <v>9</v>
      </c>
      <c r="X10" s="21">
        <v>4049</v>
      </c>
      <c r="Y10" s="24">
        <v>44531</v>
      </c>
      <c r="Z10" s="21" t="s">
        <v>514</v>
      </c>
      <c r="AA10" s="21" t="s">
        <v>494</v>
      </c>
      <c r="AB10" s="21">
        <v>10.199999999999999</v>
      </c>
      <c r="AC10" s="21" t="s">
        <v>499</v>
      </c>
      <c r="AD10" s="21">
        <v>52</v>
      </c>
    </row>
    <row r="11" spans="1:30" ht="15.75" customHeight="1" thickBot="1" x14ac:dyDescent="0.3">
      <c r="A11" s="21">
        <v>6</v>
      </c>
      <c r="B11" s="22">
        <v>1.7768058968058966E-2</v>
      </c>
      <c r="C11" s="22">
        <v>1.0375921375921375E-2</v>
      </c>
      <c r="D11" s="22">
        <v>2.8199999999999999E-2</v>
      </c>
      <c r="F11" s="21" t="s">
        <v>480</v>
      </c>
      <c r="G11" s="23">
        <v>35355</v>
      </c>
      <c r="H11" s="21">
        <v>0.87</v>
      </c>
      <c r="K11" s="16">
        <f>LARGE(B21:C21,1)/(B21+C21)</f>
        <v>0.52982397494111344</v>
      </c>
      <c r="W11" s="21">
        <v>10</v>
      </c>
      <c r="X11" s="21">
        <v>4029</v>
      </c>
      <c r="Y11" s="24">
        <v>44517</v>
      </c>
      <c r="Z11" s="21" t="s">
        <v>513</v>
      </c>
      <c r="AA11" s="21" t="s">
        <v>494</v>
      </c>
      <c r="AB11" s="21">
        <v>10.1</v>
      </c>
      <c r="AC11" s="21" t="s">
        <v>499</v>
      </c>
      <c r="AD11" s="21">
        <v>55</v>
      </c>
    </row>
    <row r="12" spans="1:30" ht="15.75" customHeight="1" thickBot="1" x14ac:dyDescent="0.25">
      <c r="A12" s="21">
        <v>7</v>
      </c>
      <c r="B12" s="22">
        <v>2.8686977886977886E-2</v>
      </c>
      <c r="C12" s="22">
        <v>2.1658476658476655E-2</v>
      </c>
      <c r="D12" s="22">
        <v>5.0299999999999997E-2</v>
      </c>
      <c r="F12" s="21" t="s">
        <v>481</v>
      </c>
      <c r="G12" s="23">
        <v>37677</v>
      </c>
      <c r="H12" s="21">
        <v>0.93</v>
      </c>
      <c r="W12" s="21">
        <v>20</v>
      </c>
      <c r="X12" s="21">
        <v>4008</v>
      </c>
      <c r="Y12" s="24">
        <v>44539</v>
      </c>
      <c r="Z12" s="21" t="s">
        <v>515</v>
      </c>
      <c r="AA12" s="21" t="s">
        <v>495</v>
      </c>
      <c r="AB12" s="21">
        <v>10.1</v>
      </c>
      <c r="AC12" s="21" t="s">
        <v>499</v>
      </c>
      <c r="AD12" s="21">
        <v>52</v>
      </c>
    </row>
    <row r="13" spans="1:30" ht="15.75" customHeight="1" thickBot="1" x14ac:dyDescent="0.25">
      <c r="A13" s="21">
        <v>8</v>
      </c>
      <c r="B13" s="22">
        <v>3.0672235872235876E-2</v>
      </c>
      <c r="C13" s="22">
        <v>2.6191646191646191E-2</v>
      </c>
      <c r="D13" s="22">
        <v>5.6899999999999999E-2</v>
      </c>
      <c r="F13" s="21" t="s">
        <v>482</v>
      </c>
      <c r="G13" s="23">
        <v>37517</v>
      </c>
      <c r="H13" s="21">
        <v>0.92</v>
      </c>
      <c r="W13" s="21">
        <v>25</v>
      </c>
      <c r="X13" s="21">
        <v>3979</v>
      </c>
      <c r="Y13" s="24">
        <v>44553</v>
      </c>
      <c r="Z13" s="21" t="s">
        <v>515</v>
      </c>
      <c r="AA13" s="21" t="s">
        <v>495</v>
      </c>
      <c r="AB13" s="21">
        <v>10</v>
      </c>
      <c r="AC13" s="21" t="s">
        <v>499</v>
      </c>
      <c r="AD13" s="21">
        <v>53</v>
      </c>
    </row>
    <row r="14" spans="1:30" ht="15.75" customHeight="1" thickBot="1" x14ac:dyDescent="0.25">
      <c r="A14" s="21">
        <v>9</v>
      </c>
      <c r="B14" s="22">
        <v>3.3302702702702705E-2</v>
      </c>
      <c r="C14" s="22">
        <v>2.6594594594594598E-2</v>
      </c>
      <c r="D14" s="22">
        <v>5.9900000000000002E-2</v>
      </c>
      <c r="F14" s="21" t="s">
        <v>483</v>
      </c>
      <c r="G14" s="23">
        <v>39936</v>
      </c>
      <c r="H14" s="21">
        <v>0.98</v>
      </c>
      <c r="W14" s="21">
        <v>30</v>
      </c>
      <c r="X14" s="21">
        <v>3970</v>
      </c>
      <c r="Y14" s="24">
        <v>44287</v>
      </c>
      <c r="Z14" s="21" t="s">
        <v>514</v>
      </c>
      <c r="AA14" s="21" t="s">
        <v>495</v>
      </c>
      <c r="AB14" s="21">
        <v>10</v>
      </c>
      <c r="AC14" s="21" t="s">
        <v>499</v>
      </c>
      <c r="AD14" s="21">
        <v>54</v>
      </c>
    </row>
    <row r="15" spans="1:30" ht="15.75" customHeight="1" thickBot="1" x14ac:dyDescent="0.25">
      <c r="A15" s="21">
        <v>10</v>
      </c>
      <c r="B15" s="22">
        <v>3.7025061425061428E-2</v>
      </c>
      <c r="C15" s="22">
        <v>3.0070024570024573E-2</v>
      </c>
      <c r="D15" s="22">
        <v>6.7100000000000007E-2</v>
      </c>
      <c r="F15" s="21" t="s">
        <v>484</v>
      </c>
      <c r="G15" s="23">
        <v>41379</v>
      </c>
      <c r="H15" s="21">
        <v>1.02</v>
      </c>
      <c r="W15" s="21">
        <v>35</v>
      </c>
      <c r="X15" s="21">
        <v>3958</v>
      </c>
      <c r="Y15" s="24">
        <v>44530</v>
      </c>
      <c r="Z15" s="21" t="s">
        <v>515</v>
      </c>
      <c r="AA15" s="21" t="s">
        <v>493</v>
      </c>
      <c r="AB15" s="21">
        <v>9.9</v>
      </c>
      <c r="AC15" s="21" t="s">
        <v>499</v>
      </c>
      <c r="AD15" s="21">
        <v>51</v>
      </c>
    </row>
    <row r="16" spans="1:30" ht="15.75" customHeight="1" thickBot="1" x14ac:dyDescent="0.25">
      <c r="A16" s="21">
        <v>11</v>
      </c>
      <c r="B16" s="22">
        <v>3.8563636363636369E-2</v>
      </c>
      <c r="C16" s="22">
        <v>3.4401719901719904E-2</v>
      </c>
      <c r="D16" s="22">
        <v>7.2999999999999995E-2</v>
      </c>
      <c r="F16" s="21" t="s">
        <v>485</v>
      </c>
      <c r="G16" s="23">
        <v>40317</v>
      </c>
      <c r="H16" s="21">
        <v>0.99</v>
      </c>
      <c r="W16" s="21">
        <v>40</v>
      </c>
      <c r="X16" s="21">
        <v>3938</v>
      </c>
      <c r="Y16" s="24">
        <v>44286</v>
      </c>
      <c r="Z16" s="21" t="s">
        <v>514</v>
      </c>
      <c r="AA16" s="21" t="s">
        <v>494</v>
      </c>
      <c r="AB16" s="21">
        <v>9.9</v>
      </c>
      <c r="AC16" s="21" t="s">
        <v>499</v>
      </c>
      <c r="AD16" s="21">
        <v>53</v>
      </c>
    </row>
    <row r="17" spans="1:30" ht="15.75" customHeight="1" thickBot="1" x14ac:dyDescent="0.25">
      <c r="A17" s="21">
        <v>12</v>
      </c>
      <c r="B17" s="22">
        <v>3.8762162162162168E-2</v>
      </c>
      <c r="C17" s="22">
        <v>3.8330466830466828E-2</v>
      </c>
      <c r="D17" s="22">
        <v>7.7100000000000002E-2</v>
      </c>
      <c r="W17" s="21">
        <v>45</v>
      </c>
      <c r="X17" s="21">
        <v>3930</v>
      </c>
      <c r="Y17" s="24">
        <v>44257</v>
      </c>
      <c r="Z17" s="21" t="s">
        <v>514</v>
      </c>
      <c r="AA17" s="21" t="s">
        <v>493</v>
      </c>
      <c r="AB17" s="21">
        <v>9.9</v>
      </c>
      <c r="AC17" s="21" t="s">
        <v>499</v>
      </c>
      <c r="AD17" s="21">
        <v>56</v>
      </c>
    </row>
    <row r="18" spans="1:30" ht="15.75" customHeight="1" thickBot="1" x14ac:dyDescent="0.25">
      <c r="A18" s="21">
        <v>13</v>
      </c>
      <c r="B18" s="22">
        <v>3.7471744471744471E-2</v>
      </c>
      <c r="C18" s="22">
        <v>3.928746928746929E-2</v>
      </c>
      <c r="D18" s="22">
        <v>7.6799999999999993E-2</v>
      </c>
      <c r="W18" s="21">
        <v>50</v>
      </c>
      <c r="X18" s="21">
        <v>3922</v>
      </c>
      <c r="Y18" s="24">
        <v>44540</v>
      </c>
      <c r="Z18" s="21" t="s">
        <v>515</v>
      </c>
      <c r="AA18" s="21" t="s">
        <v>496</v>
      </c>
      <c r="AB18" s="21">
        <v>9.9</v>
      </c>
      <c r="AC18" s="21" t="s">
        <v>499</v>
      </c>
      <c r="AD18" s="21">
        <v>53</v>
      </c>
    </row>
    <row r="19" spans="1:30" ht="15.75" customHeight="1" thickBot="1" x14ac:dyDescent="0.25">
      <c r="A19" s="21">
        <v>14</v>
      </c>
      <c r="B19" s="22">
        <v>3.7124324324324325E-2</v>
      </c>
      <c r="C19" s="22">
        <v>3.9841523341523348E-2</v>
      </c>
      <c r="D19" s="22">
        <v>7.6999999999999999E-2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3881</v>
      </c>
      <c r="Y19" s="24">
        <v>44518</v>
      </c>
      <c r="Z19" s="21" t="s">
        <v>514</v>
      </c>
      <c r="AA19" s="21" t="s">
        <v>495</v>
      </c>
      <c r="AB19" s="21">
        <v>9.8000000000000007</v>
      </c>
      <c r="AC19" s="21" t="s">
        <v>499</v>
      </c>
      <c r="AD19" s="21">
        <v>51</v>
      </c>
    </row>
    <row r="20" spans="1:30" ht="15.75" customHeight="1" thickBot="1" x14ac:dyDescent="0.25">
      <c r="A20" s="21">
        <v>15</v>
      </c>
      <c r="B20" s="22">
        <v>3.6479115479115476E-2</v>
      </c>
      <c r="C20" s="22">
        <v>4.1100737100737104E-2</v>
      </c>
      <c r="D20" s="22">
        <v>7.7499999999999999E-2</v>
      </c>
      <c r="F20" s="21" t="s">
        <v>488</v>
      </c>
      <c r="G20" s="23">
        <v>28081</v>
      </c>
      <c r="H20" s="21">
        <v>0.69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3851</v>
      </c>
      <c r="Y20" s="24">
        <v>44257</v>
      </c>
      <c r="Z20" s="21" t="s">
        <v>513</v>
      </c>
      <c r="AA20" s="21" t="s">
        <v>493</v>
      </c>
      <c r="AB20" s="21">
        <v>9.6999999999999993</v>
      </c>
      <c r="AC20" s="21" t="s">
        <v>499</v>
      </c>
      <c r="AD20" s="21">
        <v>58</v>
      </c>
    </row>
    <row r="21" spans="1:30" ht="15.75" customHeight="1" thickBot="1" x14ac:dyDescent="0.25">
      <c r="A21" s="21">
        <v>16</v>
      </c>
      <c r="B21" s="22">
        <v>3.7322850122850124E-2</v>
      </c>
      <c r="C21" s="22">
        <v>4.205773955773956E-2</v>
      </c>
      <c r="D21" s="22">
        <v>7.9399999999999998E-2</v>
      </c>
      <c r="F21" s="21" t="s">
        <v>492</v>
      </c>
      <c r="G21" s="23">
        <v>42060</v>
      </c>
      <c r="H21" s="21">
        <v>1.04</v>
      </c>
      <c r="J21" s="12">
        <v>5</v>
      </c>
      <c r="K21" s="12">
        <f>X6</f>
        <v>4076</v>
      </c>
      <c r="L21" s="18"/>
      <c r="M21" s="12"/>
      <c r="N21" s="140">
        <f>K21/$F$2</f>
        <v>0.10014742014742015</v>
      </c>
      <c r="W21" s="21">
        <v>125</v>
      </c>
      <c r="X21" s="21">
        <v>3828</v>
      </c>
      <c r="Y21" s="24">
        <v>44288</v>
      </c>
      <c r="Z21" s="21" t="s">
        <v>516</v>
      </c>
      <c r="AA21" s="21" t="s">
        <v>496</v>
      </c>
      <c r="AB21" s="21">
        <v>9.6</v>
      </c>
      <c r="AC21" s="21" t="s">
        <v>498</v>
      </c>
      <c r="AD21" s="21">
        <v>51</v>
      </c>
    </row>
    <row r="22" spans="1:30" ht="15.75" customHeight="1" thickBot="1" x14ac:dyDescent="0.25">
      <c r="A22" s="21">
        <v>17</v>
      </c>
      <c r="B22" s="22">
        <v>3.4047174447174443E-2</v>
      </c>
      <c r="C22" s="22">
        <v>4.2410319410319405E-2</v>
      </c>
      <c r="D22" s="22">
        <v>7.6399999999999996E-2</v>
      </c>
      <c r="F22" s="21" t="s">
        <v>493</v>
      </c>
      <c r="G22" s="23">
        <v>44952</v>
      </c>
      <c r="H22" s="21">
        <v>1.1100000000000001</v>
      </c>
      <c r="J22" s="12">
        <v>10</v>
      </c>
      <c r="K22" s="12">
        <f>X11</f>
        <v>4029</v>
      </c>
      <c r="L22" s="18"/>
      <c r="M22" s="12"/>
      <c r="N22" s="140">
        <f t="shared" ref="N22:N28" si="0">K22/$F$2</f>
        <v>9.8992628992628992E-2</v>
      </c>
      <c r="W22" s="21">
        <v>150</v>
      </c>
      <c r="X22" s="21">
        <v>3802</v>
      </c>
      <c r="Y22" s="24">
        <v>44284</v>
      </c>
      <c r="Z22" s="21" t="s">
        <v>515</v>
      </c>
      <c r="AA22" s="21" t="s">
        <v>492</v>
      </c>
      <c r="AB22" s="21">
        <v>9.6</v>
      </c>
      <c r="AC22" s="21" t="s">
        <v>499</v>
      </c>
      <c r="AD22" s="21">
        <v>53</v>
      </c>
    </row>
    <row r="23" spans="1:30" ht="15.75" customHeight="1" thickBot="1" x14ac:dyDescent="0.25">
      <c r="A23" s="21">
        <v>18</v>
      </c>
      <c r="B23" s="22">
        <v>2.521277641277641E-2</v>
      </c>
      <c r="C23" s="22">
        <v>3.3696560196560199E-2</v>
      </c>
      <c r="D23" s="22">
        <v>5.8900000000000001E-2</v>
      </c>
      <c r="F23" s="21" t="s">
        <v>494</v>
      </c>
      <c r="G23" s="23">
        <v>45367</v>
      </c>
      <c r="H23" s="21">
        <v>1.1200000000000001</v>
      </c>
      <c r="J23" s="12">
        <v>20</v>
      </c>
      <c r="K23" s="12">
        <f>X12</f>
        <v>4008</v>
      </c>
      <c r="L23" s="18"/>
      <c r="M23" s="12"/>
      <c r="N23" s="140">
        <f t="shared" si="0"/>
        <v>9.8476658476658471E-2</v>
      </c>
      <c r="W23" s="21">
        <v>175</v>
      </c>
      <c r="X23" s="21">
        <v>3780</v>
      </c>
      <c r="Y23" s="24">
        <v>44539</v>
      </c>
      <c r="Z23" s="21" t="s">
        <v>518</v>
      </c>
      <c r="AA23" s="21" t="s">
        <v>495</v>
      </c>
      <c r="AB23" s="21">
        <v>9.5</v>
      </c>
      <c r="AC23" s="21" t="s">
        <v>499</v>
      </c>
      <c r="AD23" s="21">
        <v>51</v>
      </c>
    </row>
    <row r="24" spans="1:30" ht="15.75" customHeight="1" thickBot="1" x14ac:dyDescent="0.25">
      <c r="A24" s="21">
        <v>19</v>
      </c>
      <c r="B24" s="22">
        <v>1.8165110565110568E-2</v>
      </c>
      <c r="C24" s="22">
        <v>2.5083538083538082E-2</v>
      </c>
      <c r="D24" s="22">
        <v>4.3200000000000002E-2</v>
      </c>
      <c r="F24" s="21" t="s">
        <v>495</v>
      </c>
      <c r="G24" s="23">
        <v>44854</v>
      </c>
      <c r="H24" s="21">
        <v>1.1100000000000001</v>
      </c>
      <c r="J24" s="12">
        <v>30</v>
      </c>
      <c r="K24" s="12">
        <f>X14</f>
        <v>3970</v>
      </c>
      <c r="L24" s="18"/>
      <c r="M24" s="12"/>
      <c r="N24" s="140">
        <f t="shared" si="0"/>
        <v>9.7542997542997542E-2</v>
      </c>
      <c r="W24" s="21">
        <v>200</v>
      </c>
      <c r="X24" s="21">
        <v>3760</v>
      </c>
      <c r="Y24" s="24">
        <v>44300</v>
      </c>
      <c r="Z24" s="21" t="s">
        <v>513</v>
      </c>
      <c r="AA24" s="21" t="s">
        <v>494</v>
      </c>
      <c r="AB24" s="21">
        <v>9.4</v>
      </c>
      <c r="AC24" s="21" t="s">
        <v>499</v>
      </c>
      <c r="AD24" s="21">
        <v>56</v>
      </c>
    </row>
    <row r="25" spans="1:30" ht="15.75" customHeight="1" thickBot="1" x14ac:dyDescent="0.25">
      <c r="A25" s="21">
        <v>20</v>
      </c>
      <c r="B25" s="22">
        <v>1.2904176904176903E-2</v>
      </c>
      <c r="C25" s="22">
        <v>1.8082309582309584E-2</v>
      </c>
      <c r="D25" s="22">
        <v>3.1E-2</v>
      </c>
      <c r="F25" s="21" t="s">
        <v>496</v>
      </c>
      <c r="G25" s="23">
        <v>45538</v>
      </c>
      <c r="H25" s="21">
        <v>1.1200000000000001</v>
      </c>
      <c r="J25" s="12">
        <v>50</v>
      </c>
      <c r="K25" s="12">
        <f>X18</f>
        <v>3922</v>
      </c>
      <c r="L25" s="18"/>
      <c r="M25" s="12"/>
      <c r="N25" s="140">
        <f t="shared" si="0"/>
        <v>9.636363636363636E-2</v>
      </c>
    </row>
    <row r="26" spans="1:30" ht="15.75" customHeight="1" thickBot="1" x14ac:dyDescent="0.25">
      <c r="A26" s="21">
        <v>21</v>
      </c>
      <c r="B26" s="22">
        <v>9.2810810810810811E-3</v>
      </c>
      <c r="C26" s="22">
        <v>1.2138820638820639E-2</v>
      </c>
      <c r="D26" s="22">
        <v>2.1399999999999999E-2</v>
      </c>
      <c r="F26" s="21" t="s">
        <v>497</v>
      </c>
      <c r="G26" s="23">
        <v>34254</v>
      </c>
      <c r="H26" s="21">
        <v>0.84</v>
      </c>
      <c r="J26" s="12">
        <v>100</v>
      </c>
      <c r="K26" s="12">
        <f>X20</f>
        <v>3851</v>
      </c>
      <c r="L26" s="18"/>
      <c r="M26" s="12"/>
      <c r="N26" s="140">
        <f t="shared" si="0"/>
        <v>9.4619164619164614E-2</v>
      </c>
    </row>
    <row r="27" spans="1:30" ht="15.75" customHeight="1" thickBot="1" x14ac:dyDescent="0.25">
      <c r="A27" s="21">
        <v>22</v>
      </c>
      <c r="B27" s="22">
        <v>6.1046683046683051E-3</v>
      </c>
      <c r="C27" s="22">
        <v>7.5552825552825552E-3</v>
      </c>
      <c r="D27" s="22">
        <v>1.37E-2</v>
      </c>
      <c r="J27" s="12">
        <v>150</v>
      </c>
      <c r="K27" s="12">
        <f>X22</f>
        <v>3802</v>
      </c>
      <c r="L27" s="18"/>
      <c r="M27" s="12"/>
      <c r="N27" s="140">
        <f t="shared" si="0"/>
        <v>9.3415233415233417E-2</v>
      </c>
    </row>
    <row r="28" spans="1:30" ht="15.75" customHeight="1" thickBot="1" x14ac:dyDescent="0.25">
      <c r="A28" s="21">
        <v>23</v>
      </c>
      <c r="B28" s="22">
        <v>3.1764127764127765E-3</v>
      </c>
      <c r="C28" s="22">
        <v>4.3316953316953318E-3</v>
      </c>
      <c r="D28" s="22">
        <v>7.4999999999999997E-3</v>
      </c>
      <c r="J28" s="12">
        <v>200</v>
      </c>
      <c r="K28" s="12">
        <f>X24</f>
        <v>3760</v>
      </c>
      <c r="L28" s="18"/>
      <c r="M28" s="12"/>
      <c r="N28" s="140">
        <f t="shared" si="0"/>
        <v>9.238329238329239E-2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Sheet71">
    <pageSetUpPr fitToPage="1"/>
  </sheetPr>
  <dimension ref="A1:AD29"/>
  <sheetViews>
    <sheetView zoomScaleNormal="100" zoomScaleSheetLayoutView="100" workbookViewId="0">
      <selection activeCell="K12" sqref="K12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0" hidden="1" customWidth="1"/>
  </cols>
  <sheetData>
    <row r="1" spans="1:30" ht="24" thickBot="1" x14ac:dyDescent="0.4">
      <c r="A1" s="171" t="s">
        <v>608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3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53"/>
      <c r="B2" s="28"/>
      <c r="C2" s="28"/>
      <c r="D2" s="54" t="s">
        <v>623</v>
      </c>
      <c r="E2" s="28"/>
      <c r="F2" s="6">
        <v>29800</v>
      </c>
      <c r="G2" s="28"/>
      <c r="H2" s="55" t="s">
        <v>462</v>
      </c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56"/>
      <c r="W2" s="21">
        <v>1</v>
      </c>
      <c r="X2" s="21">
        <v>2759</v>
      </c>
      <c r="Y2" s="24">
        <v>44302</v>
      </c>
      <c r="Z2" s="21" t="s">
        <v>514</v>
      </c>
      <c r="AA2" s="21" t="s">
        <v>496</v>
      </c>
      <c r="AB2" s="21">
        <v>9.3000000000000007</v>
      </c>
      <c r="AC2" s="21" t="s">
        <v>498</v>
      </c>
      <c r="AD2" s="21">
        <v>50</v>
      </c>
    </row>
    <row r="3" spans="1:30" ht="15.75" customHeight="1" thickBot="1" x14ac:dyDescent="0.25">
      <c r="A3" s="53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56"/>
      <c r="W3" s="21">
        <v>2</v>
      </c>
      <c r="X3" s="21">
        <v>2734</v>
      </c>
      <c r="Y3" s="24">
        <v>44343</v>
      </c>
      <c r="Z3" s="21" t="s">
        <v>513</v>
      </c>
      <c r="AA3" s="21" t="s">
        <v>495</v>
      </c>
      <c r="AB3" s="21">
        <v>9.1999999999999993</v>
      </c>
      <c r="AC3" s="21" t="s">
        <v>498</v>
      </c>
      <c r="AD3" s="21">
        <v>52</v>
      </c>
    </row>
    <row r="4" spans="1:30" ht="15.75" customHeight="1" thickBot="1" x14ac:dyDescent="0.25">
      <c r="A4" s="8" t="s">
        <v>463</v>
      </c>
      <c r="B4" s="50" t="s">
        <v>498</v>
      </c>
      <c r="C4" s="51" t="s">
        <v>499</v>
      </c>
      <c r="D4" s="10" t="s">
        <v>466</v>
      </c>
      <c r="E4" s="46"/>
      <c r="F4" s="11" t="s">
        <v>467</v>
      </c>
      <c r="G4" s="11" t="s">
        <v>468</v>
      </c>
      <c r="H4" s="11" t="s">
        <v>469</v>
      </c>
      <c r="I4" s="46"/>
      <c r="J4" s="174" t="s">
        <v>470</v>
      </c>
      <c r="K4" s="175"/>
      <c r="L4" s="175"/>
      <c r="M4" s="175"/>
      <c r="N4" s="176"/>
      <c r="O4" s="28"/>
      <c r="P4" s="28"/>
      <c r="Q4" s="28"/>
      <c r="R4" s="28"/>
      <c r="S4" s="28"/>
      <c r="T4" s="28"/>
      <c r="U4" s="56"/>
      <c r="W4" s="21">
        <v>3</v>
      </c>
      <c r="X4" s="21">
        <v>2732</v>
      </c>
      <c r="Y4" s="24">
        <v>44263</v>
      </c>
      <c r="Z4" s="21" t="s">
        <v>514</v>
      </c>
      <c r="AA4" s="21" t="s">
        <v>492</v>
      </c>
      <c r="AB4" s="21">
        <v>9.1999999999999993</v>
      </c>
      <c r="AC4" s="21" t="s">
        <v>498</v>
      </c>
      <c r="AD4" s="21">
        <v>50</v>
      </c>
    </row>
    <row r="5" spans="1:30" ht="15.75" customHeight="1" thickBot="1" x14ac:dyDescent="0.25">
      <c r="A5" s="21">
        <v>0</v>
      </c>
      <c r="B5" s="22">
        <v>5.8630872483221479E-3</v>
      </c>
      <c r="C5" s="22">
        <v>5.813422818791947E-3</v>
      </c>
      <c r="D5" s="22">
        <v>1.17E-2</v>
      </c>
      <c r="E5" s="46"/>
      <c r="F5" s="21" t="s">
        <v>471</v>
      </c>
      <c r="G5" s="23">
        <v>26960</v>
      </c>
      <c r="H5" s="21">
        <v>0.91</v>
      </c>
      <c r="I5" s="46"/>
      <c r="J5" s="164" t="s">
        <v>472</v>
      </c>
      <c r="K5" s="165"/>
      <c r="L5" s="165"/>
      <c r="M5" s="165"/>
      <c r="N5" s="166"/>
      <c r="O5" s="28"/>
      <c r="P5" s="28"/>
      <c r="Q5" s="28"/>
      <c r="R5" s="28"/>
      <c r="S5" s="28"/>
      <c r="T5" s="28"/>
      <c r="U5" s="56"/>
      <c r="W5" s="21">
        <v>4</v>
      </c>
      <c r="X5" s="21">
        <v>2729</v>
      </c>
      <c r="Y5" s="24">
        <v>44281</v>
      </c>
      <c r="Z5" s="21" t="s">
        <v>515</v>
      </c>
      <c r="AA5" s="21" t="s">
        <v>496</v>
      </c>
      <c r="AB5" s="21">
        <v>9.1999999999999993</v>
      </c>
      <c r="AC5" s="21" t="s">
        <v>498</v>
      </c>
      <c r="AD5" s="21">
        <v>50</v>
      </c>
    </row>
    <row r="6" spans="1:30" ht="15.75" customHeight="1" thickBot="1" x14ac:dyDescent="0.25">
      <c r="A6" s="21">
        <v>1</v>
      </c>
      <c r="B6" s="22">
        <v>4.4496644295302021E-3</v>
      </c>
      <c r="C6" s="22">
        <v>3.8120805369127519E-3</v>
      </c>
      <c r="D6" s="22">
        <v>8.3000000000000001E-3</v>
      </c>
      <c r="E6" s="46"/>
      <c r="F6" s="21" t="s">
        <v>473</v>
      </c>
      <c r="G6" s="23">
        <v>29760</v>
      </c>
      <c r="H6" s="21">
        <v>1</v>
      </c>
      <c r="I6" s="46"/>
      <c r="J6" s="47" t="s">
        <v>474</v>
      </c>
      <c r="K6" s="48">
        <f>LARGE((K8,K9),1)</f>
        <v>0.54998527793705154</v>
      </c>
      <c r="L6" s="46"/>
      <c r="M6" s="46"/>
      <c r="N6" s="48" t="s">
        <v>499</v>
      </c>
      <c r="O6" s="28"/>
      <c r="P6" s="28"/>
      <c r="Q6" s="28"/>
      <c r="R6" s="28"/>
      <c r="S6" s="28"/>
      <c r="T6" s="28"/>
      <c r="U6" s="56"/>
      <c r="W6" s="21">
        <v>5</v>
      </c>
      <c r="X6" s="21">
        <v>2726</v>
      </c>
      <c r="Y6" s="24">
        <v>44258</v>
      </c>
      <c r="Z6" s="21" t="s">
        <v>513</v>
      </c>
      <c r="AA6" s="21" t="s">
        <v>494</v>
      </c>
      <c r="AB6" s="21">
        <v>9.1</v>
      </c>
      <c r="AC6" s="21" t="s">
        <v>498</v>
      </c>
      <c r="AD6" s="21">
        <v>50</v>
      </c>
    </row>
    <row r="7" spans="1:30" ht="15.75" customHeight="1" thickBot="1" x14ac:dyDescent="0.25">
      <c r="A7" s="21">
        <v>2</v>
      </c>
      <c r="B7" s="22">
        <v>4.3973154362416103E-3</v>
      </c>
      <c r="C7" s="22">
        <v>3.0973154362416108E-3</v>
      </c>
      <c r="D7" s="22">
        <v>7.4999999999999997E-3</v>
      </c>
      <c r="E7" s="46"/>
      <c r="F7" s="21" t="s">
        <v>475</v>
      </c>
      <c r="G7" s="23">
        <v>31308</v>
      </c>
      <c r="H7" s="21">
        <v>1.05</v>
      </c>
      <c r="I7" s="46"/>
      <c r="J7" s="21" t="s">
        <v>476</v>
      </c>
      <c r="K7" s="48">
        <f>LARGE((K10,K11),1)</f>
        <v>0.56552884197094055</v>
      </c>
      <c r="L7" s="46"/>
      <c r="M7" s="46"/>
      <c r="N7" s="48" t="s">
        <v>498</v>
      </c>
      <c r="O7" s="28"/>
      <c r="P7" s="28"/>
      <c r="Q7" s="28"/>
      <c r="R7" s="28"/>
      <c r="S7" s="28"/>
      <c r="T7" s="28"/>
      <c r="U7" s="56"/>
      <c r="W7" s="21">
        <v>6</v>
      </c>
      <c r="X7" s="21">
        <v>2706</v>
      </c>
      <c r="Y7" s="24">
        <v>44246</v>
      </c>
      <c r="Z7" s="21" t="s">
        <v>513</v>
      </c>
      <c r="AA7" s="21" t="s">
        <v>496</v>
      </c>
      <c r="AB7" s="21">
        <v>9.1</v>
      </c>
      <c r="AC7" s="21" t="s">
        <v>498</v>
      </c>
      <c r="AD7" s="21">
        <v>50</v>
      </c>
    </row>
    <row r="8" spans="1:30" ht="15.75" customHeight="1" thickBot="1" x14ac:dyDescent="0.25">
      <c r="A8" s="21">
        <v>3</v>
      </c>
      <c r="B8" s="22">
        <v>3.1932885906040273E-3</v>
      </c>
      <c r="C8" s="22">
        <v>2.3825503355704696E-3</v>
      </c>
      <c r="D8" s="22">
        <v>5.5999999999999999E-3</v>
      </c>
      <c r="E8" s="46"/>
      <c r="F8" s="21" t="s">
        <v>477</v>
      </c>
      <c r="G8" s="23">
        <v>31049</v>
      </c>
      <c r="H8" s="21">
        <v>1.04</v>
      </c>
      <c r="I8" s="46"/>
      <c r="J8" s="46"/>
      <c r="K8" s="52">
        <f>LARGE(B11:C11,1)/(B11+C11)</f>
        <v>0.54998527793705154</v>
      </c>
      <c r="L8" s="46"/>
      <c r="M8" s="46"/>
      <c r="N8" s="46"/>
      <c r="O8" s="28"/>
      <c r="P8" s="28"/>
      <c r="Q8" s="28"/>
      <c r="R8" s="28"/>
      <c r="S8" s="28"/>
      <c r="T8" s="28"/>
      <c r="U8" s="56"/>
      <c r="W8" s="21">
        <v>7</v>
      </c>
      <c r="X8" s="21">
        <v>2705</v>
      </c>
      <c r="Y8" s="24">
        <v>44301</v>
      </c>
      <c r="Z8" s="21" t="s">
        <v>513</v>
      </c>
      <c r="AA8" s="21" t="s">
        <v>495</v>
      </c>
      <c r="AB8" s="21">
        <v>9.1</v>
      </c>
      <c r="AC8" s="21" t="s">
        <v>498</v>
      </c>
      <c r="AD8" s="21">
        <v>52</v>
      </c>
    </row>
    <row r="9" spans="1:30" ht="15.75" customHeight="1" thickBot="1" x14ac:dyDescent="0.25">
      <c r="A9" s="21">
        <v>4</v>
      </c>
      <c r="B9" s="22">
        <v>5.287248322147651E-3</v>
      </c>
      <c r="C9" s="22">
        <v>3.5738255033557049E-3</v>
      </c>
      <c r="D9" s="22">
        <v>8.8000000000000005E-3</v>
      </c>
      <c r="E9" s="46"/>
      <c r="F9" s="21" t="s">
        <v>478</v>
      </c>
      <c r="G9" s="23">
        <v>29989</v>
      </c>
      <c r="H9" s="21">
        <v>1.01</v>
      </c>
      <c r="I9" s="46"/>
      <c r="J9" s="46"/>
      <c r="K9" s="52">
        <f>LARGE(B12:C12,1)/(B12+C12)</f>
        <v>0.51335038363171359</v>
      </c>
      <c r="L9" s="46"/>
      <c r="M9" s="46"/>
      <c r="N9" s="46"/>
      <c r="O9" s="28"/>
      <c r="P9" s="28"/>
      <c r="Q9" s="28"/>
      <c r="R9" s="28"/>
      <c r="S9" s="28"/>
      <c r="T9" s="28"/>
      <c r="U9" s="56"/>
      <c r="W9" s="21">
        <v>8</v>
      </c>
      <c r="X9" s="21">
        <v>2705</v>
      </c>
      <c r="Y9" s="24">
        <v>44323</v>
      </c>
      <c r="Z9" s="21" t="s">
        <v>514</v>
      </c>
      <c r="AA9" s="21" t="s">
        <v>496</v>
      </c>
      <c r="AB9" s="21">
        <v>9.1</v>
      </c>
      <c r="AC9" s="21" t="s">
        <v>498</v>
      </c>
      <c r="AD9" s="21">
        <v>54</v>
      </c>
    </row>
    <row r="10" spans="1:30" ht="15.75" customHeight="1" thickBot="1" x14ac:dyDescent="0.25">
      <c r="A10" s="21">
        <v>5</v>
      </c>
      <c r="B10" s="22">
        <v>1.1150335570469797E-2</v>
      </c>
      <c r="C10" s="22">
        <v>7.4812080536912741E-3</v>
      </c>
      <c r="D10" s="22">
        <v>1.8700000000000001E-2</v>
      </c>
      <c r="E10" s="46"/>
      <c r="F10" s="21" t="s">
        <v>479</v>
      </c>
      <c r="G10" s="23">
        <v>29433</v>
      </c>
      <c r="H10" s="21">
        <v>0.99</v>
      </c>
      <c r="I10" s="46"/>
      <c r="J10" s="46"/>
      <c r="K10" s="52">
        <f>LARGE(B20:C20,1)/(B20+C20)</f>
        <v>0.53469332192446806</v>
      </c>
      <c r="L10" s="46"/>
      <c r="M10" s="46"/>
      <c r="N10" s="46"/>
      <c r="O10" s="28"/>
      <c r="P10" s="28"/>
      <c r="Q10" s="28"/>
      <c r="R10" s="28"/>
      <c r="S10" s="28"/>
      <c r="T10" s="28"/>
      <c r="U10" s="56"/>
      <c r="W10" s="21">
        <v>9</v>
      </c>
      <c r="X10" s="21">
        <v>2701</v>
      </c>
      <c r="Y10" s="24">
        <v>44315</v>
      </c>
      <c r="Z10" s="21" t="s">
        <v>513</v>
      </c>
      <c r="AA10" s="21" t="s">
        <v>495</v>
      </c>
      <c r="AB10" s="21">
        <v>9.1</v>
      </c>
      <c r="AC10" s="21" t="s">
        <v>498</v>
      </c>
      <c r="AD10" s="21">
        <v>52</v>
      </c>
    </row>
    <row r="11" spans="1:30" ht="15.75" customHeight="1" thickBot="1" x14ac:dyDescent="0.25">
      <c r="A11" s="21">
        <v>6</v>
      </c>
      <c r="B11" s="22">
        <v>2.3818791946308725E-2</v>
      </c>
      <c r="C11" s="22">
        <v>1.9489261744966443E-2</v>
      </c>
      <c r="D11" s="22">
        <v>4.3299999999999998E-2</v>
      </c>
      <c r="E11" s="46"/>
      <c r="F11" s="21" t="s">
        <v>480</v>
      </c>
      <c r="G11" s="23">
        <v>26784</v>
      </c>
      <c r="H11" s="21"/>
      <c r="I11" s="46"/>
      <c r="J11" s="46"/>
      <c r="K11" s="52">
        <f>LARGE(B21:C21,1)/(B21+C21)</f>
        <v>0.56552884197094055</v>
      </c>
      <c r="L11" s="46"/>
      <c r="M11" s="46"/>
      <c r="N11" s="46"/>
      <c r="O11" s="28"/>
      <c r="P11" s="28"/>
      <c r="Q11" s="28"/>
      <c r="R11" s="28"/>
      <c r="S11" s="28"/>
      <c r="T11" s="28"/>
      <c r="U11" s="56"/>
      <c r="W11" s="21">
        <v>10</v>
      </c>
      <c r="X11" s="21">
        <v>2693</v>
      </c>
      <c r="Y11" s="24">
        <v>44277</v>
      </c>
      <c r="Z11" s="21" t="s">
        <v>514</v>
      </c>
      <c r="AA11" s="21" t="s">
        <v>492</v>
      </c>
      <c r="AB11" s="21">
        <v>9</v>
      </c>
      <c r="AC11" s="21" t="s">
        <v>498</v>
      </c>
      <c r="AD11" s="21">
        <v>52</v>
      </c>
    </row>
    <row r="12" spans="1:30" ht="15.75" customHeight="1" thickBot="1" x14ac:dyDescent="0.25">
      <c r="A12" s="21">
        <v>7</v>
      </c>
      <c r="B12" s="22">
        <v>3.031006711409396E-2</v>
      </c>
      <c r="C12" s="22">
        <v>2.8733557046979864E-2</v>
      </c>
      <c r="D12" s="22">
        <v>5.8999999999999997E-2</v>
      </c>
      <c r="E12" s="46"/>
      <c r="F12" s="21" t="s">
        <v>481</v>
      </c>
      <c r="G12" s="23">
        <v>26225</v>
      </c>
      <c r="H12" s="21"/>
      <c r="I12" s="46"/>
      <c r="J12" s="46"/>
      <c r="K12" s="46"/>
      <c r="L12" s="46"/>
      <c r="M12" s="46"/>
      <c r="N12" s="46"/>
      <c r="O12" s="28"/>
      <c r="P12" s="28"/>
      <c r="Q12" s="28"/>
      <c r="R12" s="28"/>
      <c r="S12" s="28"/>
      <c r="T12" s="28"/>
      <c r="U12" s="56"/>
      <c r="W12" s="21">
        <v>20</v>
      </c>
      <c r="X12" s="21">
        <v>2655</v>
      </c>
      <c r="Y12" s="24">
        <v>44307</v>
      </c>
      <c r="Z12" s="21" t="s">
        <v>513</v>
      </c>
      <c r="AA12" s="21" t="s">
        <v>494</v>
      </c>
      <c r="AB12" s="21">
        <v>8.9</v>
      </c>
      <c r="AC12" s="21" t="s">
        <v>498</v>
      </c>
      <c r="AD12" s="21">
        <v>50</v>
      </c>
    </row>
    <row r="13" spans="1:30" ht="15.75" customHeight="1" thickBot="1" x14ac:dyDescent="0.25">
      <c r="A13" s="21">
        <v>8</v>
      </c>
      <c r="B13" s="22">
        <v>2.9158389261744966E-2</v>
      </c>
      <c r="C13" s="22">
        <v>2.8781208053691276E-2</v>
      </c>
      <c r="D13" s="22">
        <v>5.79E-2</v>
      </c>
      <c r="E13" s="46"/>
      <c r="F13" s="21" t="s">
        <v>482</v>
      </c>
      <c r="G13" s="23">
        <v>27184</v>
      </c>
      <c r="H13" s="21"/>
      <c r="I13" s="46"/>
      <c r="J13" s="46"/>
      <c r="K13" s="46"/>
      <c r="L13" s="46"/>
      <c r="M13" s="46"/>
      <c r="N13" s="46"/>
      <c r="O13" s="28"/>
      <c r="P13" s="28"/>
      <c r="Q13" s="28"/>
      <c r="R13" s="28"/>
      <c r="S13" s="28"/>
      <c r="T13" s="28"/>
      <c r="U13" s="56"/>
      <c r="W13" s="21">
        <v>25</v>
      </c>
      <c r="X13" s="21">
        <v>2636</v>
      </c>
      <c r="Y13" s="24">
        <v>44302</v>
      </c>
      <c r="Z13" s="21" t="s">
        <v>515</v>
      </c>
      <c r="AA13" s="21" t="s">
        <v>496</v>
      </c>
      <c r="AB13" s="21">
        <v>8.8000000000000007</v>
      </c>
      <c r="AC13" s="21" t="s">
        <v>498</v>
      </c>
      <c r="AD13" s="21">
        <v>51</v>
      </c>
    </row>
    <row r="14" spans="1:30" ht="15.75" customHeight="1" thickBot="1" x14ac:dyDescent="0.25">
      <c r="A14" s="21">
        <v>9</v>
      </c>
      <c r="B14" s="22">
        <v>2.7169127516778524E-2</v>
      </c>
      <c r="C14" s="22">
        <v>2.654161073825503E-2</v>
      </c>
      <c r="D14" s="22">
        <v>5.3699999999999998E-2</v>
      </c>
      <c r="E14" s="46"/>
      <c r="F14" s="21" t="s">
        <v>483</v>
      </c>
      <c r="G14" s="23">
        <v>28165</v>
      </c>
      <c r="H14" s="21"/>
      <c r="I14" s="46"/>
      <c r="J14" s="46"/>
      <c r="K14" s="46"/>
      <c r="L14" s="46"/>
      <c r="M14" s="46"/>
      <c r="N14" s="46"/>
      <c r="O14" s="28"/>
      <c r="P14" s="28"/>
      <c r="Q14" s="28"/>
      <c r="R14" s="28"/>
      <c r="S14" s="28"/>
      <c r="T14" s="28"/>
      <c r="U14" s="56"/>
      <c r="W14" s="21">
        <v>30</v>
      </c>
      <c r="X14" s="21">
        <v>2619</v>
      </c>
      <c r="Y14" s="24">
        <v>44271</v>
      </c>
      <c r="Z14" s="21" t="s">
        <v>515</v>
      </c>
      <c r="AA14" s="21" t="s">
        <v>493</v>
      </c>
      <c r="AB14" s="21">
        <v>8.8000000000000007</v>
      </c>
      <c r="AC14" s="21" t="s">
        <v>499</v>
      </c>
      <c r="AD14" s="21">
        <v>51</v>
      </c>
    </row>
    <row r="15" spans="1:30" ht="15.75" customHeight="1" thickBot="1" x14ac:dyDescent="0.25">
      <c r="A15" s="21">
        <v>10</v>
      </c>
      <c r="B15" s="22">
        <v>2.8582550335570469E-2</v>
      </c>
      <c r="C15" s="22">
        <v>2.7685234899328857E-2</v>
      </c>
      <c r="D15" s="22">
        <v>5.62E-2</v>
      </c>
      <c r="E15" s="46"/>
      <c r="F15" s="21" t="s">
        <v>484</v>
      </c>
      <c r="G15" s="23">
        <v>26328</v>
      </c>
      <c r="H15" s="21"/>
      <c r="I15" s="46"/>
      <c r="J15" s="46"/>
      <c r="K15" s="46"/>
      <c r="L15" s="46"/>
      <c r="M15" s="46"/>
      <c r="N15" s="46"/>
      <c r="O15" s="28"/>
      <c r="P15" s="28"/>
      <c r="Q15" s="28"/>
      <c r="R15" s="28"/>
      <c r="S15" s="28"/>
      <c r="T15" s="28"/>
      <c r="U15" s="56"/>
      <c r="W15" s="21">
        <v>35</v>
      </c>
      <c r="X15" s="21">
        <v>2612</v>
      </c>
      <c r="Y15" s="24">
        <v>44309</v>
      </c>
      <c r="Z15" s="21" t="s">
        <v>524</v>
      </c>
      <c r="AA15" s="21" t="s">
        <v>496</v>
      </c>
      <c r="AB15" s="21">
        <v>8.8000000000000007</v>
      </c>
      <c r="AC15" s="21" t="s">
        <v>499</v>
      </c>
      <c r="AD15" s="21">
        <v>51</v>
      </c>
    </row>
    <row r="16" spans="1:30" ht="15.75" customHeight="1" thickBot="1" x14ac:dyDescent="0.25">
      <c r="A16" s="21">
        <v>11</v>
      </c>
      <c r="B16" s="22">
        <v>3.0100671140939596E-2</v>
      </c>
      <c r="C16" s="22">
        <v>2.9591275167785237E-2</v>
      </c>
      <c r="D16" s="22">
        <v>5.9700000000000003E-2</v>
      </c>
      <c r="E16" s="46"/>
      <c r="F16" s="21" t="s">
        <v>485</v>
      </c>
      <c r="G16" s="23">
        <v>26930</v>
      </c>
      <c r="H16" s="21"/>
      <c r="I16" s="46"/>
      <c r="J16" s="46"/>
      <c r="K16" s="46"/>
      <c r="L16" s="46"/>
      <c r="M16" s="46"/>
      <c r="N16" s="46"/>
      <c r="O16" s="28"/>
      <c r="P16" s="28"/>
      <c r="Q16" s="28"/>
      <c r="R16" s="28"/>
      <c r="S16" s="28"/>
      <c r="T16" s="28"/>
      <c r="U16" s="56"/>
      <c r="W16" s="21">
        <v>40</v>
      </c>
      <c r="X16" s="21">
        <v>2594</v>
      </c>
      <c r="Y16" s="24">
        <v>44265</v>
      </c>
      <c r="Z16" s="21" t="s">
        <v>524</v>
      </c>
      <c r="AA16" s="21" t="s">
        <v>494</v>
      </c>
      <c r="AB16" s="21">
        <v>8.6999999999999993</v>
      </c>
      <c r="AC16" s="21" t="s">
        <v>498</v>
      </c>
      <c r="AD16" s="21">
        <v>51</v>
      </c>
    </row>
    <row r="17" spans="1:30" ht="15.75" customHeight="1" thickBot="1" x14ac:dyDescent="0.25">
      <c r="A17" s="21">
        <v>12</v>
      </c>
      <c r="B17" s="22">
        <v>3.2089932885906038E-2</v>
      </c>
      <c r="C17" s="22">
        <v>3.1068456375838924E-2</v>
      </c>
      <c r="D17" s="22">
        <v>6.3100000000000003E-2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28"/>
      <c r="P17" s="28"/>
      <c r="Q17" s="28"/>
      <c r="R17" s="28"/>
      <c r="S17" s="28"/>
      <c r="T17" s="28"/>
      <c r="U17" s="56"/>
      <c r="W17" s="21">
        <v>45</v>
      </c>
      <c r="X17" s="21">
        <v>2582</v>
      </c>
      <c r="Y17" s="24">
        <v>44263</v>
      </c>
      <c r="Z17" s="21" t="s">
        <v>513</v>
      </c>
      <c r="AA17" s="21" t="s">
        <v>492</v>
      </c>
      <c r="AB17" s="21">
        <v>8.6999999999999993</v>
      </c>
      <c r="AC17" s="21" t="s">
        <v>498</v>
      </c>
      <c r="AD17" s="21">
        <v>52</v>
      </c>
    </row>
    <row r="18" spans="1:30" ht="15.75" customHeight="1" thickBot="1" x14ac:dyDescent="0.25">
      <c r="A18" s="21">
        <v>13</v>
      </c>
      <c r="B18" s="22">
        <v>3.2404026845637583E-2</v>
      </c>
      <c r="C18" s="22">
        <v>3.1259060402684564E-2</v>
      </c>
      <c r="D18" s="22">
        <v>6.3700000000000007E-2</v>
      </c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28"/>
      <c r="P18" s="28"/>
      <c r="Q18" s="28"/>
      <c r="R18" s="28"/>
      <c r="S18" s="28"/>
      <c r="T18" s="28"/>
      <c r="U18" s="56"/>
      <c r="W18" s="21">
        <v>50</v>
      </c>
      <c r="X18" s="21">
        <v>2572</v>
      </c>
      <c r="Y18" s="24">
        <v>44243</v>
      </c>
      <c r="Z18" s="21" t="s">
        <v>513</v>
      </c>
      <c r="AA18" s="21" t="s">
        <v>493</v>
      </c>
      <c r="AB18" s="21">
        <v>8.6</v>
      </c>
      <c r="AC18" s="21" t="s">
        <v>498</v>
      </c>
      <c r="AD18" s="21">
        <v>51</v>
      </c>
    </row>
    <row r="19" spans="1:30" ht="15.75" customHeight="1" thickBot="1" x14ac:dyDescent="0.25">
      <c r="A19" s="21">
        <v>14</v>
      </c>
      <c r="B19" s="22">
        <v>3.4602684563758389E-2</v>
      </c>
      <c r="C19" s="22">
        <v>3.2355033557046983E-2</v>
      </c>
      <c r="D19" s="22">
        <v>6.7000000000000004E-2</v>
      </c>
      <c r="E19" s="46"/>
      <c r="F19" s="11" t="s">
        <v>486</v>
      </c>
      <c r="G19" s="11" t="s">
        <v>468</v>
      </c>
      <c r="H19" s="11" t="s">
        <v>469</v>
      </c>
      <c r="I19" s="46"/>
      <c r="J19" s="177" t="s">
        <v>487</v>
      </c>
      <c r="K19" s="178"/>
      <c r="L19" s="178"/>
      <c r="M19" s="178"/>
      <c r="N19" s="179"/>
      <c r="O19" s="28"/>
      <c r="P19" s="28"/>
      <c r="Q19" s="28"/>
      <c r="R19" s="28"/>
      <c r="S19" s="28"/>
      <c r="T19" s="28"/>
      <c r="U19" s="56"/>
      <c r="W19" s="21">
        <v>75</v>
      </c>
      <c r="X19" s="21">
        <v>2547</v>
      </c>
      <c r="Y19" s="24">
        <v>44295</v>
      </c>
      <c r="Z19" s="21" t="s">
        <v>513</v>
      </c>
      <c r="AA19" s="21" t="s">
        <v>496</v>
      </c>
      <c r="AB19" s="21">
        <v>8.5</v>
      </c>
      <c r="AC19" s="21" t="s">
        <v>498</v>
      </c>
      <c r="AD19" s="21">
        <v>52</v>
      </c>
    </row>
    <row r="20" spans="1:30" ht="15.75" customHeight="1" thickBot="1" x14ac:dyDescent="0.25">
      <c r="A20" s="21">
        <v>15</v>
      </c>
      <c r="B20" s="22">
        <v>3.6906040268456376E-2</v>
      </c>
      <c r="C20" s="22">
        <v>3.2116778523489938E-2</v>
      </c>
      <c r="D20" s="22">
        <v>6.9000000000000006E-2</v>
      </c>
      <c r="E20" s="46"/>
      <c r="F20" s="21" t="s">
        <v>488</v>
      </c>
      <c r="G20" s="23">
        <v>22172</v>
      </c>
      <c r="H20" s="21">
        <v>0.74</v>
      </c>
      <c r="I20" s="46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28"/>
      <c r="P20" s="28"/>
      <c r="Q20" s="28"/>
      <c r="R20" s="28"/>
      <c r="S20" s="28"/>
      <c r="T20" s="28"/>
      <c r="U20" s="56"/>
      <c r="W20" s="21">
        <v>100</v>
      </c>
      <c r="X20" s="21">
        <v>2501</v>
      </c>
      <c r="Y20" s="24">
        <v>44309</v>
      </c>
      <c r="Z20" s="21" t="s">
        <v>514</v>
      </c>
      <c r="AA20" s="21" t="s">
        <v>496</v>
      </c>
      <c r="AB20" s="21">
        <v>8.4</v>
      </c>
      <c r="AC20" s="21" t="s">
        <v>498</v>
      </c>
      <c r="AD20" s="21">
        <v>56</v>
      </c>
    </row>
    <row r="21" spans="1:30" ht="15.75" customHeight="1" thickBot="1" x14ac:dyDescent="0.25">
      <c r="A21" s="21">
        <v>16</v>
      </c>
      <c r="B21" s="22">
        <v>3.9261744966442955E-2</v>
      </c>
      <c r="C21" s="22">
        <v>3.0163087248322146E-2</v>
      </c>
      <c r="D21" s="22">
        <v>6.9500000000000006E-2</v>
      </c>
      <c r="E21" s="46"/>
      <c r="F21" s="21" t="s">
        <v>492</v>
      </c>
      <c r="G21" s="23">
        <v>30469</v>
      </c>
      <c r="H21" s="21">
        <v>1.02</v>
      </c>
      <c r="I21" s="46"/>
      <c r="J21" s="21">
        <v>5</v>
      </c>
      <c r="K21" s="21">
        <f>X6</f>
        <v>2726</v>
      </c>
      <c r="L21" s="24"/>
      <c r="M21" s="21"/>
      <c r="N21" s="49">
        <f>K21/$F$2</f>
        <v>9.1476510067114089E-2</v>
      </c>
      <c r="O21" s="28"/>
      <c r="P21" s="28"/>
      <c r="Q21" s="28"/>
      <c r="R21" s="28"/>
      <c r="S21" s="28"/>
      <c r="T21" s="28"/>
      <c r="U21" s="56"/>
      <c r="W21" s="21">
        <v>125</v>
      </c>
      <c r="X21" s="21">
        <v>2461</v>
      </c>
      <c r="Y21" s="24">
        <v>44299</v>
      </c>
      <c r="Z21" s="21" t="s">
        <v>514</v>
      </c>
      <c r="AA21" s="21" t="s">
        <v>493</v>
      </c>
      <c r="AB21" s="21">
        <v>8.3000000000000007</v>
      </c>
      <c r="AC21" s="21" t="s">
        <v>498</v>
      </c>
      <c r="AD21" s="21">
        <v>55</v>
      </c>
    </row>
    <row r="22" spans="1:30" ht="15.75" customHeight="1" thickBot="1" x14ac:dyDescent="0.25">
      <c r="A22" s="21">
        <v>17</v>
      </c>
      <c r="B22" s="22">
        <v>3.8738255033557045E-2</v>
      </c>
      <c r="C22" s="22">
        <v>2.9591275167785237E-2</v>
      </c>
      <c r="D22" s="22">
        <v>6.83E-2</v>
      </c>
      <c r="E22" s="46"/>
      <c r="F22" s="21" t="s">
        <v>493</v>
      </c>
      <c r="G22" s="23">
        <v>31506</v>
      </c>
      <c r="H22" s="21">
        <v>1.06</v>
      </c>
      <c r="I22" s="46"/>
      <c r="J22" s="21">
        <v>10</v>
      </c>
      <c r="K22" s="21">
        <f>X11</f>
        <v>2693</v>
      </c>
      <c r="L22" s="24"/>
      <c r="M22" s="21"/>
      <c r="N22" s="49">
        <f t="shared" ref="N22:N28" si="0">K22/$F$2</f>
        <v>9.036912751677853E-2</v>
      </c>
      <c r="O22" s="28"/>
      <c r="P22" s="28"/>
      <c r="Q22" s="28"/>
      <c r="R22" s="28"/>
      <c r="S22" s="28"/>
      <c r="T22" s="28"/>
      <c r="U22" s="56"/>
      <c r="W22" s="21">
        <v>150</v>
      </c>
      <c r="X22" s="21">
        <v>2423</v>
      </c>
      <c r="Y22" s="24">
        <v>44280</v>
      </c>
      <c r="Z22" s="21" t="s">
        <v>515</v>
      </c>
      <c r="AA22" s="21" t="s">
        <v>495</v>
      </c>
      <c r="AB22" s="21">
        <v>8.1</v>
      </c>
      <c r="AC22" s="21" t="s">
        <v>498</v>
      </c>
      <c r="AD22" s="21">
        <v>53</v>
      </c>
    </row>
    <row r="23" spans="1:30" ht="15.75" customHeight="1" thickBot="1" x14ac:dyDescent="0.25">
      <c r="A23" s="21">
        <v>18</v>
      </c>
      <c r="B23" s="22">
        <v>2.7902013422818794E-2</v>
      </c>
      <c r="C23" s="22">
        <v>2.7542281879194632E-2</v>
      </c>
      <c r="D23" s="22">
        <v>5.5399999999999998E-2</v>
      </c>
      <c r="E23" s="46"/>
      <c r="F23" s="21" t="s">
        <v>494</v>
      </c>
      <c r="G23" s="23">
        <v>31594</v>
      </c>
      <c r="H23" s="21">
        <v>1.06</v>
      </c>
      <c r="I23" s="46"/>
      <c r="J23" s="21">
        <v>20</v>
      </c>
      <c r="K23" s="21">
        <f>X12</f>
        <v>2655</v>
      </c>
      <c r="L23" s="24"/>
      <c r="M23" s="21"/>
      <c r="N23" s="49">
        <f t="shared" si="0"/>
        <v>8.9093959731543618E-2</v>
      </c>
      <c r="O23" s="28"/>
      <c r="P23" s="28"/>
      <c r="Q23" s="28"/>
      <c r="R23" s="28"/>
      <c r="S23" s="28"/>
      <c r="T23" s="28"/>
      <c r="U23" s="56"/>
      <c r="W23" s="21">
        <v>175</v>
      </c>
      <c r="X23" s="21">
        <v>2401</v>
      </c>
      <c r="Y23" s="24">
        <v>44375</v>
      </c>
      <c r="Z23" s="21" t="s">
        <v>524</v>
      </c>
      <c r="AA23" s="21" t="s">
        <v>492</v>
      </c>
      <c r="AB23" s="21">
        <v>8.1</v>
      </c>
      <c r="AC23" s="21" t="s">
        <v>499</v>
      </c>
      <c r="AD23" s="21">
        <v>52</v>
      </c>
    </row>
    <row r="24" spans="1:30" ht="15.75" customHeight="1" thickBot="1" x14ac:dyDescent="0.25">
      <c r="A24" s="21">
        <v>19</v>
      </c>
      <c r="B24" s="22">
        <v>2.2353020134228189E-2</v>
      </c>
      <c r="C24" s="22">
        <v>2.2062416107382552E-2</v>
      </c>
      <c r="D24" s="22">
        <v>4.4400000000000002E-2</v>
      </c>
      <c r="E24" s="46"/>
      <c r="F24" s="21" t="s">
        <v>495</v>
      </c>
      <c r="G24" s="23">
        <v>31935</v>
      </c>
      <c r="H24" s="21">
        <v>1.07</v>
      </c>
      <c r="I24" s="46"/>
      <c r="J24" s="21">
        <v>30</v>
      </c>
      <c r="K24" s="21">
        <f>X14</f>
        <v>2619</v>
      </c>
      <c r="L24" s="24"/>
      <c r="M24" s="21"/>
      <c r="N24" s="49">
        <f t="shared" si="0"/>
        <v>8.7885906040268455E-2</v>
      </c>
      <c r="O24" s="28"/>
      <c r="P24" s="28"/>
      <c r="Q24" s="28"/>
      <c r="R24" s="28"/>
      <c r="S24" s="28"/>
      <c r="T24" s="28"/>
      <c r="U24" s="56"/>
      <c r="W24" s="21">
        <v>200</v>
      </c>
      <c r="X24" s="21">
        <v>2375</v>
      </c>
      <c r="Y24" s="24">
        <v>44363</v>
      </c>
      <c r="Z24" s="21" t="s">
        <v>514</v>
      </c>
      <c r="AA24" s="21" t="s">
        <v>494</v>
      </c>
      <c r="AB24" s="21">
        <v>8</v>
      </c>
      <c r="AC24" s="21" t="s">
        <v>498</v>
      </c>
      <c r="AD24" s="21">
        <v>55</v>
      </c>
    </row>
    <row r="25" spans="1:30" ht="15.75" customHeight="1" thickBot="1" x14ac:dyDescent="0.25">
      <c r="A25" s="21">
        <v>20</v>
      </c>
      <c r="B25" s="22">
        <v>1.8688590604026847E-2</v>
      </c>
      <c r="C25" s="22">
        <v>1.8107382550335571E-2</v>
      </c>
      <c r="D25" s="22">
        <v>3.6799999999999999E-2</v>
      </c>
      <c r="E25" s="46"/>
      <c r="F25" s="21" t="s">
        <v>496</v>
      </c>
      <c r="G25" s="23">
        <v>33809</v>
      </c>
      <c r="H25" s="21">
        <v>1.1399999999999999</v>
      </c>
      <c r="I25" s="46"/>
      <c r="J25" s="21">
        <v>50</v>
      </c>
      <c r="K25" s="21">
        <f>X18</f>
        <v>2572</v>
      </c>
      <c r="L25" s="24"/>
      <c r="M25" s="21"/>
      <c r="N25" s="49">
        <f t="shared" si="0"/>
        <v>8.6308724832214759E-2</v>
      </c>
      <c r="O25" s="28"/>
      <c r="P25" s="28"/>
      <c r="Q25" s="28"/>
      <c r="R25" s="28"/>
      <c r="S25" s="28"/>
      <c r="T25" s="28"/>
      <c r="U25" s="56"/>
    </row>
    <row r="26" spans="1:30" ht="15.75" customHeight="1" thickBot="1" x14ac:dyDescent="0.25">
      <c r="A26" s="21">
        <v>21</v>
      </c>
      <c r="B26" s="22">
        <v>1.5861744966442954E-2</v>
      </c>
      <c r="C26" s="22">
        <v>1.4628859060402684E-2</v>
      </c>
      <c r="D26" s="22">
        <v>3.0499999999999999E-2</v>
      </c>
      <c r="E26" s="46"/>
      <c r="F26" s="21" t="s">
        <v>497</v>
      </c>
      <c r="G26" s="23">
        <v>27182</v>
      </c>
      <c r="H26" s="21">
        <v>0.91</v>
      </c>
      <c r="I26" s="46"/>
      <c r="J26" s="21">
        <v>100</v>
      </c>
      <c r="K26" s="21">
        <f>X20</f>
        <v>2501</v>
      </c>
      <c r="L26" s="24"/>
      <c r="M26" s="21"/>
      <c r="N26" s="49">
        <f t="shared" si="0"/>
        <v>8.3926174496644301E-2</v>
      </c>
      <c r="O26" s="28"/>
      <c r="P26" s="28"/>
      <c r="Q26" s="28"/>
      <c r="R26" s="28"/>
      <c r="S26" s="28"/>
      <c r="T26" s="28"/>
      <c r="U26" s="56"/>
    </row>
    <row r="27" spans="1:30" ht="15.75" customHeight="1" thickBot="1" x14ac:dyDescent="0.25">
      <c r="A27" s="21">
        <v>22</v>
      </c>
      <c r="B27" s="22">
        <v>1.2249664429530202E-2</v>
      </c>
      <c r="C27" s="22">
        <v>1.1769798657718121E-2</v>
      </c>
      <c r="D27" s="22">
        <v>2.4E-2</v>
      </c>
      <c r="E27" s="46"/>
      <c r="F27" s="46"/>
      <c r="G27" s="46"/>
      <c r="H27" s="46"/>
      <c r="I27" s="46"/>
      <c r="J27" s="21">
        <v>150</v>
      </c>
      <c r="K27" s="21">
        <f>X22</f>
        <v>2423</v>
      </c>
      <c r="L27" s="24"/>
      <c r="M27" s="21"/>
      <c r="N27" s="49">
        <f t="shared" si="0"/>
        <v>8.1308724832214768E-2</v>
      </c>
      <c r="O27" s="28"/>
      <c r="P27" s="28"/>
      <c r="Q27" s="28"/>
      <c r="R27" s="28"/>
      <c r="S27" s="28"/>
      <c r="T27" s="28"/>
      <c r="U27" s="56"/>
    </row>
    <row r="28" spans="1:30" ht="15.75" customHeight="1" thickBot="1" x14ac:dyDescent="0.25">
      <c r="A28" s="21">
        <v>23</v>
      </c>
      <c r="B28" s="22">
        <v>8.8469798657718115E-3</v>
      </c>
      <c r="C28" s="22">
        <v>8.7677852348993276E-3</v>
      </c>
      <c r="D28" s="22">
        <v>1.5599999999999999E-2</v>
      </c>
      <c r="E28" s="46"/>
      <c r="F28" s="46"/>
      <c r="G28" s="46"/>
      <c r="H28" s="46"/>
      <c r="I28" s="46"/>
      <c r="J28" s="21">
        <v>200</v>
      </c>
      <c r="K28" s="21">
        <f>X24</f>
        <v>2375</v>
      </c>
      <c r="L28" s="24"/>
      <c r="M28" s="21"/>
      <c r="N28" s="49">
        <f t="shared" si="0"/>
        <v>7.9697986577181204E-2</v>
      </c>
      <c r="O28" s="28"/>
      <c r="P28" s="28"/>
      <c r="Q28" s="28"/>
      <c r="R28" s="28"/>
      <c r="S28" s="28"/>
      <c r="T28" s="28"/>
      <c r="U28" s="56"/>
    </row>
    <row r="29" spans="1:30" ht="15.75" customHeight="1" thickBot="1" x14ac:dyDescent="0.25">
      <c r="A29" s="57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9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Sheet54">
    <pageSetUpPr fitToPage="1"/>
  </sheetPr>
  <dimension ref="A1:AD28"/>
  <sheetViews>
    <sheetView workbookViewId="0">
      <selection activeCell="AG15" sqref="AG15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25">
      <c r="A1" s="151" t="s">
        <v>580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51500</v>
      </c>
      <c r="H2" s="7" t="s">
        <v>462</v>
      </c>
      <c r="W2" s="21">
        <v>1</v>
      </c>
      <c r="X2" s="21">
        <v>5406</v>
      </c>
      <c r="Y2" s="24">
        <v>44631</v>
      </c>
      <c r="Z2" s="21" t="s">
        <v>515</v>
      </c>
      <c r="AA2" s="21" t="s">
        <v>496</v>
      </c>
      <c r="AB2" s="21">
        <v>10.5</v>
      </c>
      <c r="AC2" s="21" t="s">
        <v>464</v>
      </c>
      <c r="AD2" s="21">
        <v>59</v>
      </c>
    </row>
    <row r="3" spans="1:30" ht="15" thickBot="1" x14ac:dyDescent="0.25">
      <c r="W3" s="21">
        <v>2</v>
      </c>
      <c r="X3" s="21">
        <v>5369</v>
      </c>
      <c r="Y3" s="24">
        <v>44627</v>
      </c>
      <c r="Z3" s="21" t="s">
        <v>515</v>
      </c>
      <c r="AA3" s="21" t="s">
        <v>492</v>
      </c>
      <c r="AB3" s="21">
        <v>10.4</v>
      </c>
      <c r="AC3" s="21" t="s">
        <v>464</v>
      </c>
      <c r="AD3" s="21">
        <v>59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5360</v>
      </c>
      <c r="Y4" s="24">
        <v>44636</v>
      </c>
      <c r="Z4" s="21" t="s">
        <v>515</v>
      </c>
      <c r="AA4" s="21" t="s">
        <v>494</v>
      </c>
      <c r="AB4" s="21">
        <v>10.4</v>
      </c>
      <c r="AC4" s="21" t="s">
        <v>464</v>
      </c>
      <c r="AD4" s="21">
        <v>57</v>
      </c>
    </row>
    <row r="5" spans="1:30" ht="15.75" customHeight="1" thickBot="1" x14ac:dyDescent="0.25">
      <c r="A5" s="12">
        <v>0</v>
      </c>
      <c r="B5" s="22">
        <v>2.3067961165048542E-3</v>
      </c>
      <c r="C5" s="22">
        <v>1.4133980582524269E-3</v>
      </c>
      <c r="D5" s="41">
        <v>3.7000000000000002E-3</v>
      </c>
      <c r="F5" s="12" t="s">
        <v>471</v>
      </c>
      <c r="G5" s="27">
        <v>56921</v>
      </c>
      <c r="H5" s="12"/>
      <c r="J5" s="164" t="s">
        <v>472</v>
      </c>
      <c r="K5" s="165"/>
      <c r="L5" s="165"/>
      <c r="M5" s="165"/>
      <c r="N5" s="166"/>
      <c r="W5" s="21">
        <v>4</v>
      </c>
      <c r="X5" s="21">
        <v>5351</v>
      </c>
      <c r="Y5" s="24">
        <v>44614</v>
      </c>
      <c r="Z5" s="21" t="s">
        <v>515</v>
      </c>
      <c r="AA5" s="21" t="s">
        <v>493</v>
      </c>
      <c r="AB5" s="21">
        <v>10.4</v>
      </c>
      <c r="AC5" s="21" t="s">
        <v>464</v>
      </c>
      <c r="AD5" s="21">
        <v>58</v>
      </c>
    </row>
    <row r="6" spans="1:30" ht="15" thickBot="1" x14ac:dyDescent="0.25">
      <c r="A6" s="12">
        <v>1</v>
      </c>
      <c r="B6" s="22">
        <v>1.4866019417475727E-3</v>
      </c>
      <c r="C6" s="22">
        <v>8.7728155339805822E-4</v>
      </c>
      <c r="D6" s="22">
        <v>2.3999999999999998E-3</v>
      </c>
      <c r="F6" s="12" t="s">
        <v>473</v>
      </c>
      <c r="G6" s="27">
        <v>64415</v>
      </c>
      <c r="H6" s="12">
        <v>1.27</v>
      </c>
      <c r="J6" s="113" t="s">
        <v>474</v>
      </c>
      <c r="K6" s="114">
        <f>LARGE((K8,K9),1)</f>
        <v>0.69003436426116826</v>
      </c>
      <c r="L6" s="45"/>
      <c r="M6" s="45"/>
      <c r="N6" s="114" t="str">
        <f>IF((B11+B12)&gt;(C11+C12),B4,C4)</f>
        <v>SB</v>
      </c>
      <c r="W6" s="21">
        <v>5</v>
      </c>
      <c r="X6" s="21">
        <v>5342</v>
      </c>
      <c r="Y6" s="24">
        <v>44624</v>
      </c>
      <c r="Z6" s="21" t="s">
        <v>515</v>
      </c>
      <c r="AA6" s="21" t="s">
        <v>496</v>
      </c>
      <c r="AB6" s="21">
        <v>10.4</v>
      </c>
      <c r="AC6" s="21" t="s">
        <v>464</v>
      </c>
      <c r="AD6" s="21">
        <v>58</v>
      </c>
    </row>
    <row r="7" spans="1:30" ht="15" thickBot="1" x14ac:dyDescent="0.25">
      <c r="A7" s="12">
        <v>2</v>
      </c>
      <c r="B7" s="22">
        <v>1.1790291262135922E-3</v>
      </c>
      <c r="C7" s="22">
        <v>7.3106796116504855E-4</v>
      </c>
      <c r="D7" s="22">
        <v>1.9E-3</v>
      </c>
      <c r="F7" s="12" t="s">
        <v>475</v>
      </c>
      <c r="G7" s="27">
        <v>63349</v>
      </c>
      <c r="H7" s="12">
        <v>1.25</v>
      </c>
      <c r="J7" s="12" t="s">
        <v>476</v>
      </c>
      <c r="K7" s="114">
        <f>LARGE((K10,K11),1)</f>
        <v>0.58937173749993699</v>
      </c>
      <c r="L7" s="45"/>
      <c r="M7" s="45"/>
      <c r="N7" s="114" t="str">
        <f>IF((B20+B21)&gt;(C20+C21),B4,C4)</f>
        <v>NB</v>
      </c>
      <c r="W7" s="21">
        <v>6</v>
      </c>
      <c r="X7" s="21">
        <v>5321</v>
      </c>
      <c r="Y7" s="24">
        <v>44631</v>
      </c>
      <c r="Z7" s="21" t="s">
        <v>514</v>
      </c>
      <c r="AA7" s="21" t="s">
        <v>496</v>
      </c>
      <c r="AB7" s="21">
        <v>10.3</v>
      </c>
      <c r="AC7" s="21" t="s">
        <v>464</v>
      </c>
      <c r="AD7" s="21">
        <v>60</v>
      </c>
    </row>
    <row r="8" spans="1:30" ht="15.75" thickBot="1" x14ac:dyDescent="0.3">
      <c r="A8" s="12">
        <v>3</v>
      </c>
      <c r="B8" s="22">
        <v>7.176699029126214E-4</v>
      </c>
      <c r="C8" s="22">
        <v>7.3106796116504855E-4</v>
      </c>
      <c r="D8" s="22">
        <v>1.5E-3</v>
      </c>
      <c r="F8" s="12" t="s">
        <v>477</v>
      </c>
      <c r="G8" s="27">
        <v>58746</v>
      </c>
      <c r="H8" s="12">
        <v>1.1599999999999999</v>
      </c>
      <c r="K8" s="16">
        <f>LARGE(B11:C11,1)/(B11+C11)</f>
        <v>0.69003436426116826</v>
      </c>
      <c r="W8" s="21">
        <v>7</v>
      </c>
      <c r="X8" s="21">
        <v>5318</v>
      </c>
      <c r="Y8" s="24">
        <v>44624</v>
      </c>
      <c r="Z8" s="21" t="s">
        <v>517</v>
      </c>
      <c r="AA8" s="21" t="s">
        <v>496</v>
      </c>
      <c r="AB8" s="21">
        <v>10.3</v>
      </c>
      <c r="AC8" s="21" t="s">
        <v>464</v>
      </c>
      <c r="AD8" s="21">
        <v>56</v>
      </c>
    </row>
    <row r="9" spans="1:30" ht="15.75" thickBot="1" x14ac:dyDescent="0.3">
      <c r="A9" s="12">
        <v>4</v>
      </c>
      <c r="B9" s="22">
        <v>1.0252427184466021E-3</v>
      </c>
      <c r="C9" s="22">
        <v>1.6570873786407765E-3</v>
      </c>
      <c r="D9" s="22">
        <v>2.7000000000000001E-3</v>
      </c>
      <c r="F9" s="12" t="s">
        <v>478</v>
      </c>
      <c r="G9" s="27">
        <v>49761</v>
      </c>
      <c r="H9" s="12">
        <v>0.98</v>
      </c>
      <c r="K9" s="16">
        <f>LARGE(B12:C12,1)/(B12+C12)</f>
        <v>0.6467426764130183</v>
      </c>
      <c r="W9" s="21">
        <v>8</v>
      </c>
      <c r="X9" s="21">
        <v>5304</v>
      </c>
      <c r="Y9" s="24">
        <v>44615</v>
      </c>
      <c r="Z9" s="21" t="s">
        <v>515</v>
      </c>
      <c r="AA9" s="21" t="s">
        <v>494</v>
      </c>
      <c r="AB9" s="21">
        <v>10.3</v>
      </c>
      <c r="AC9" s="21" t="s">
        <v>464</v>
      </c>
      <c r="AD9" s="21">
        <v>59</v>
      </c>
    </row>
    <row r="10" spans="1:30" ht="15.75" thickBot="1" x14ac:dyDescent="0.3">
      <c r="A10" s="12">
        <v>5</v>
      </c>
      <c r="B10" s="22">
        <v>2.9219417475728161E-3</v>
      </c>
      <c r="C10" s="22">
        <v>5.6535922330097077E-3</v>
      </c>
      <c r="D10" s="22">
        <v>8.6E-3</v>
      </c>
      <c r="F10" s="12" t="s">
        <v>479</v>
      </c>
      <c r="G10" s="27">
        <v>45419</v>
      </c>
      <c r="H10" s="12">
        <v>0.9</v>
      </c>
      <c r="K10" s="16">
        <f>LARGE(B20:C20,1)/(B20+C20)</f>
        <v>0.57541208687011192</v>
      </c>
      <c r="W10" s="21">
        <v>9</v>
      </c>
      <c r="X10" s="21">
        <v>5299</v>
      </c>
      <c r="Y10" s="24">
        <v>44628</v>
      </c>
      <c r="Z10" s="21" t="s">
        <v>515</v>
      </c>
      <c r="AA10" s="21" t="s">
        <v>493</v>
      </c>
      <c r="AB10" s="21">
        <v>10.3</v>
      </c>
      <c r="AC10" s="21" t="s">
        <v>464</v>
      </c>
      <c r="AD10" s="21">
        <v>58</v>
      </c>
    </row>
    <row r="11" spans="1:30" ht="15.75" thickBot="1" x14ac:dyDescent="0.3">
      <c r="A11" s="12">
        <v>6</v>
      </c>
      <c r="B11" s="22">
        <v>8.4069902912621373E-3</v>
      </c>
      <c r="C11" s="22">
        <v>1.8715339805825241E-2</v>
      </c>
      <c r="D11" s="22">
        <v>2.7199999999999998E-2</v>
      </c>
      <c r="F11" s="12" t="s">
        <v>480</v>
      </c>
      <c r="G11" s="27">
        <v>43072</v>
      </c>
      <c r="H11" s="12">
        <v>0.85</v>
      </c>
      <c r="K11" s="16">
        <f>LARGE(B21:C21,1)/(B21+C21)</f>
        <v>0.58937173749993699</v>
      </c>
      <c r="W11" s="21">
        <v>10</v>
      </c>
      <c r="X11" s="21">
        <v>5287</v>
      </c>
      <c r="Y11" s="24">
        <v>44615</v>
      </c>
      <c r="Z11" s="21" t="s">
        <v>516</v>
      </c>
      <c r="AA11" s="21" t="s">
        <v>494</v>
      </c>
      <c r="AB11" s="21">
        <v>10.3</v>
      </c>
      <c r="AC11" s="21" t="s">
        <v>464</v>
      </c>
      <c r="AD11" s="21">
        <v>53</v>
      </c>
    </row>
    <row r="12" spans="1:30" ht="15" thickBot="1" x14ac:dyDescent="0.25">
      <c r="A12" s="12">
        <v>7</v>
      </c>
      <c r="B12" s="22">
        <v>1.8608155339805824E-2</v>
      </c>
      <c r="C12" s="22">
        <v>3.4067766990291265E-2</v>
      </c>
      <c r="D12" s="22">
        <v>5.2699999999999997E-2</v>
      </c>
      <c r="F12" s="12" t="s">
        <v>481</v>
      </c>
      <c r="G12" s="27">
        <v>44754</v>
      </c>
      <c r="H12" s="12">
        <v>0.88</v>
      </c>
      <c r="W12" s="21">
        <v>20</v>
      </c>
      <c r="X12" s="21">
        <v>5237</v>
      </c>
      <c r="Y12" s="24">
        <v>44622</v>
      </c>
      <c r="Z12" s="21" t="s">
        <v>515</v>
      </c>
      <c r="AA12" s="21" t="s">
        <v>494</v>
      </c>
      <c r="AB12" s="21">
        <v>10.199999999999999</v>
      </c>
      <c r="AC12" s="21" t="s">
        <v>464</v>
      </c>
      <c r="AD12" s="21">
        <v>58</v>
      </c>
    </row>
    <row r="13" spans="1:30" ht="15" thickBot="1" x14ac:dyDescent="0.25">
      <c r="A13" s="12">
        <v>8</v>
      </c>
      <c r="B13" s="22">
        <v>2.5067184466019417E-2</v>
      </c>
      <c r="C13" s="22">
        <v>3.9282718446601944E-2</v>
      </c>
      <c r="D13" s="22">
        <v>6.4399999999999999E-2</v>
      </c>
      <c r="F13" s="12" t="s">
        <v>482</v>
      </c>
      <c r="G13" s="27">
        <v>43163</v>
      </c>
      <c r="H13" s="12">
        <v>0.85</v>
      </c>
      <c r="W13" s="21">
        <v>25</v>
      </c>
      <c r="X13" s="21">
        <v>5207</v>
      </c>
      <c r="Y13" s="24">
        <v>44631</v>
      </c>
      <c r="Z13" s="21" t="s">
        <v>517</v>
      </c>
      <c r="AA13" s="21" t="s">
        <v>496</v>
      </c>
      <c r="AB13" s="21">
        <v>10.1</v>
      </c>
      <c r="AC13" s="21" t="s">
        <v>464</v>
      </c>
      <c r="AD13" s="21">
        <v>57</v>
      </c>
    </row>
    <row r="14" spans="1:30" ht="15" thickBot="1" x14ac:dyDescent="0.25">
      <c r="A14" s="12">
        <v>9</v>
      </c>
      <c r="B14" s="22">
        <v>2.7322718446601939E-2</v>
      </c>
      <c r="C14" s="22">
        <v>3.6797087378640778E-2</v>
      </c>
      <c r="D14" s="22">
        <v>6.4100000000000004E-2</v>
      </c>
      <c r="F14" s="12" t="s">
        <v>483</v>
      </c>
      <c r="G14" s="27">
        <v>51928</v>
      </c>
      <c r="H14" s="12">
        <v>1.03</v>
      </c>
      <c r="W14" s="21">
        <v>30</v>
      </c>
      <c r="X14" s="21">
        <v>5174</v>
      </c>
      <c r="Y14" s="24">
        <v>44634</v>
      </c>
      <c r="Z14" s="21" t="s">
        <v>515</v>
      </c>
      <c r="AA14" s="21" t="s">
        <v>492</v>
      </c>
      <c r="AB14" s="21">
        <v>10</v>
      </c>
      <c r="AC14" s="21" t="s">
        <v>464</v>
      </c>
      <c r="AD14" s="21">
        <v>58</v>
      </c>
    </row>
    <row r="15" spans="1:30" ht="15" thickBot="1" x14ac:dyDescent="0.25">
      <c r="A15" s="12">
        <v>10</v>
      </c>
      <c r="B15" s="22">
        <v>3.2397669902912624E-2</v>
      </c>
      <c r="C15" s="22">
        <v>3.5286213592233016E-2</v>
      </c>
      <c r="D15" s="22">
        <v>6.7699999999999996E-2</v>
      </c>
      <c r="F15" s="12" t="s">
        <v>484</v>
      </c>
      <c r="G15" s="27">
        <v>51824</v>
      </c>
      <c r="H15" s="12">
        <v>1.02</v>
      </c>
      <c r="W15" s="21">
        <v>35</v>
      </c>
      <c r="X15" s="21">
        <v>5160</v>
      </c>
      <c r="Y15" s="24">
        <v>44641</v>
      </c>
      <c r="Z15" s="21" t="s">
        <v>513</v>
      </c>
      <c r="AA15" s="21" t="s">
        <v>492</v>
      </c>
      <c r="AB15" s="21">
        <v>10</v>
      </c>
      <c r="AC15" s="21" t="s">
        <v>464</v>
      </c>
      <c r="AD15" s="21">
        <v>61</v>
      </c>
    </row>
    <row r="16" spans="1:30" ht="15" thickBot="1" x14ac:dyDescent="0.25">
      <c r="A16" s="12">
        <v>11</v>
      </c>
      <c r="B16" s="22">
        <v>3.6293592233009708E-2</v>
      </c>
      <c r="C16" s="22">
        <v>3.6504660194174754E-2</v>
      </c>
      <c r="D16" s="22">
        <v>7.2800000000000004E-2</v>
      </c>
      <c r="F16" s="12" t="s">
        <v>485</v>
      </c>
      <c r="G16" s="27">
        <v>51507</v>
      </c>
      <c r="H16" s="12">
        <v>1.02</v>
      </c>
      <c r="W16" s="21">
        <v>40</v>
      </c>
      <c r="X16" s="21">
        <v>5141</v>
      </c>
      <c r="Y16" s="24">
        <v>44617</v>
      </c>
      <c r="Z16" s="21" t="s">
        <v>518</v>
      </c>
      <c r="AA16" s="21" t="s">
        <v>496</v>
      </c>
      <c r="AB16" s="21">
        <v>10</v>
      </c>
      <c r="AC16" s="21" t="s">
        <v>464</v>
      </c>
      <c r="AD16" s="21">
        <v>54</v>
      </c>
    </row>
    <row r="17" spans="1:30" ht="15" thickBot="1" x14ac:dyDescent="0.25">
      <c r="A17" s="12">
        <v>12</v>
      </c>
      <c r="B17" s="22">
        <v>3.9471844660194176E-2</v>
      </c>
      <c r="C17" s="22">
        <v>3.6358446601941749E-2</v>
      </c>
      <c r="D17" s="22">
        <v>7.5899999999999995E-2</v>
      </c>
      <c r="W17" s="21">
        <v>45</v>
      </c>
      <c r="X17" s="21">
        <v>5130</v>
      </c>
      <c r="Y17" s="24">
        <v>44614</v>
      </c>
      <c r="Z17" s="21" t="s">
        <v>518</v>
      </c>
      <c r="AA17" s="21" t="s">
        <v>493</v>
      </c>
      <c r="AB17" s="21">
        <v>10</v>
      </c>
      <c r="AC17" s="21" t="s">
        <v>464</v>
      </c>
      <c r="AD17" s="21">
        <v>52</v>
      </c>
    </row>
    <row r="18" spans="1:30" ht="15" thickBot="1" x14ac:dyDescent="0.25">
      <c r="A18" s="12">
        <v>13</v>
      </c>
      <c r="B18" s="22">
        <v>3.9369320388349512E-2</v>
      </c>
      <c r="C18" s="22">
        <v>3.4701359223300969E-2</v>
      </c>
      <c r="D18" s="22">
        <v>7.4099999999999999E-2</v>
      </c>
      <c r="W18" s="21">
        <v>50</v>
      </c>
      <c r="X18" s="21">
        <v>5098</v>
      </c>
      <c r="Y18" s="24">
        <v>44620</v>
      </c>
      <c r="Z18" s="21" t="s">
        <v>514</v>
      </c>
      <c r="AA18" s="21" t="s">
        <v>492</v>
      </c>
      <c r="AB18" s="21">
        <v>9.9</v>
      </c>
      <c r="AC18" s="21" t="s">
        <v>464</v>
      </c>
      <c r="AD18" s="21">
        <v>60</v>
      </c>
    </row>
    <row r="19" spans="1:30" ht="15" thickBot="1" x14ac:dyDescent="0.25">
      <c r="A19" s="12">
        <v>14</v>
      </c>
      <c r="B19" s="22">
        <v>4.0804660194174759E-2</v>
      </c>
      <c r="C19" s="22">
        <v>3.3434174757281554E-2</v>
      </c>
      <c r="D19" s="22">
        <v>7.4200000000000002E-2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5029</v>
      </c>
      <c r="Y19" s="24">
        <v>44637</v>
      </c>
      <c r="Z19" s="21" t="s">
        <v>515</v>
      </c>
      <c r="AA19" s="21" t="s">
        <v>495</v>
      </c>
      <c r="AB19" s="21">
        <v>9.8000000000000007</v>
      </c>
      <c r="AC19" s="21" t="s">
        <v>464</v>
      </c>
      <c r="AD19" s="21">
        <v>59</v>
      </c>
    </row>
    <row r="20" spans="1:30" ht="23.25" thickBot="1" x14ac:dyDescent="0.25">
      <c r="A20" s="12">
        <v>15</v>
      </c>
      <c r="B20" s="22">
        <v>4.4187961165048542E-2</v>
      </c>
      <c r="C20" s="22">
        <v>3.2605631067961167E-2</v>
      </c>
      <c r="D20" s="22">
        <v>7.6799999999999993E-2</v>
      </c>
      <c r="F20" s="12" t="s">
        <v>488</v>
      </c>
      <c r="G20" s="27">
        <v>35274</v>
      </c>
      <c r="H20" s="12">
        <v>0.7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4988</v>
      </c>
      <c r="Y20" s="24">
        <v>44652</v>
      </c>
      <c r="Z20" s="21" t="s">
        <v>516</v>
      </c>
      <c r="AA20" s="21" t="s">
        <v>496</v>
      </c>
      <c r="AB20" s="21">
        <v>9.6999999999999993</v>
      </c>
      <c r="AC20" s="21" t="s">
        <v>464</v>
      </c>
      <c r="AD20" s="21">
        <v>53</v>
      </c>
    </row>
    <row r="21" spans="1:30" ht="15" thickBot="1" x14ac:dyDescent="0.25">
      <c r="A21" s="12">
        <v>16</v>
      </c>
      <c r="B21" s="22">
        <v>4.5469514563106793E-2</v>
      </c>
      <c r="C21" s="22">
        <v>3.167961165048544E-2</v>
      </c>
      <c r="D21" s="22">
        <v>7.7100000000000002E-2</v>
      </c>
      <c r="F21" s="12" t="s">
        <v>492</v>
      </c>
      <c r="G21" s="27">
        <v>51373</v>
      </c>
      <c r="H21" s="12">
        <v>1.02</v>
      </c>
      <c r="J21" s="12">
        <v>5</v>
      </c>
      <c r="K21" s="12">
        <f>X6</f>
        <v>5342</v>
      </c>
      <c r="L21" s="18"/>
      <c r="M21" s="12"/>
      <c r="N21" s="140">
        <f>K21/$F$2</f>
        <v>0.10372815533980582</v>
      </c>
      <c r="W21" s="21">
        <v>125</v>
      </c>
      <c r="X21" s="21">
        <v>4940</v>
      </c>
      <c r="Y21" s="24">
        <v>44628</v>
      </c>
      <c r="Z21" s="21" t="s">
        <v>520</v>
      </c>
      <c r="AA21" s="21" t="s">
        <v>493</v>
      </c>
      <c r="AB21" s="21">
        <v>9.6</v>
      </c>
      <c r="AC21" s="21" t="s">
        <v>464</v>
      </c>
      <c r="AD21" s="21">
        <v>50</v>
      </c>
    </row>
    <row r="22" spans="1:30" ht="15" thickBot="1" x14ac:dyDescent="0.25">
      <c r="A22" s="12">
        <v>17</v>
      </c>
      <c r="B22" s="22">
        <v>4.3931650485436895E-2</v>
      </c>
      <c r="C22" s="22">
        <v>3.1533398058252421E-2</v>
      </c>
      <c r="D22" s="22">
        <v>7.5399999999999995E-2</v>
      </c>
      <c r="F22" s="12" t="s">
        <v>493</v>
      </c>
      <c r="G22" s="27">
        <v>55194</v>
      </c>
      <c r="H22" s="12">
        <v>1.0900000000000001</v>
      </c>
      <c r="J22" s="12">
        <v>10</v>
      </c>
      <c r="K22" s="12">
        <f>X11</f>
        <v>5287</v>
      </c>
      <c r="L22" s="18"/>
      <c r="M22" s="12"/>
      <c r="N22" s="140">
        <f t="shared" ref="N22:N28" si="0">K22/$F$2</f>
        <v>0.10266019417475729</v>
      </c>
      <c r="W22" s="21">
        <v>125</v>
      </c>
      <c r="X22" s="21">
        <v>4940</v>
      </c>
      <c r="Y22" s="24">
        <v>44628</v>
      </c>
      <c r="Z22" s="21" t="s">
        <v>520</v>
      </c>
      <c r="AA22" s="21" t="s">
        <v>493</v>
      </c>
      <c r="AB22" s="21">
        <v>9.6</v>
      </c>
      <c r="AC22" s="21" t="s">
        <v>465</v>
      </c>
      <c r="AD22" s="21">
        <v>50</v>
      </c>
    </row>
    <row r="23" spans="1:30" ht="15" thickBot="1" x14ac:dyDescent="0.25">
      <c r="A23" s="12">
        <v>18</v>
      </c>
      <c r="B23" s="22">
        <v>3.1987572815533979E-2</v>
      </c>
      <c r="C23" s="22">
        <v>2.5148737864077671E-2</v>
      </c>
      <c r="D23" s="22">
        <v>5.7099999999999998E-2</v>
      </c>
      <c r="F23" s="12" t="s">
        <v>494</v>
      </c>
      <c r="G23" s="27">
        <v>56089</v>
      </c>
      <c r="H23" s="12">
        <v>1.1100000000000001</v>
      </c>
      <c r="J23" s="12">
        <v>20</v>
      </c>
      <c r="K23" s="12">
        <f>X12</f>
        <v>5237</v>
      </c>
      <c r="L23" s="18"/>
      <c r="M23" s="12"/>
      <c r="N23" s="140">
        <f t="shared" si="0"/>
        <v>0.10168932038834952</v>
      </c>
      <c r="W23" s="21">
        <v>150</v>
      </c>
      <c r="X23" s="21">
        <v>4904</v>
      </c>
      <c r="Y23" s="24">
        <v>44627</v>
      </c>
      <c r="Z23" s="21" t="s">
        <v>518</v>
      </c>
      <c r="AA23" s="21" t="s">
        <v>492</v>
      </c>
      <c r="AB23" s="21">
        <v>9.5</v>
      </c>
      <c r="AC23" s="21" t="s">
        <v>464</v>
      </c>
      <c r="AD23" s="21">
        <v>53</v>
      </c>
    </row>
    <row r="24" spans="1:30" ht="15" thickBot="1" x14ac:dyDescent="0.25">
      <c r="A24" s="12">
        <v>19</v>
      </c>
      <c r="B24" s="22">
        <v>2.2965436893203885E-2</v>
      </c>
      <c r="C24" s="22">
        <v>1.8276699029126212E-2</v>
      </c>
      <c r="D24" s="22">
        <v>4.1200000000000001E-2</v>
      </c>
      <c r="F24" s="12" t="s">
        <v>495</v>
      </c>
      <c r="G24" s="27">
        <v>55105</v>
      </c>
      <c r="H24" s="12">
        <v>1.0900000000000001</v>
      </c>
      <c r="J24" s="12">
        <v>30</v>
      </c>
      <c r="K24" s="12">
        <f>X14</f>
        <v>5174</v>
      </c>
      <c r="L24" s="18"/>
      <c r="M24" s="12"/>
      <c r="N24" s="140">
        <f t="shared" si="0"/>
        <v>0.10046601941747572</v>
      </c>
      <c r="W24" s="21">
        <v>175</v>
      </c>
      <c r="X24" s="21">
        <v>4866</v>
      </c>
      <c r="Y24" s="24">
        <v>44879</v>
      </c>
      <c r="Z24" s="21" t="s">
        <v>513</v>
      </c>
      <c r="AA24" s="21" t="s">
        <v>492</v>
      </c>
      <c r="AB24" s="21">
        <v>9.4</v>
      </c>
      <c r="AC24" s="21" t="s">
        <v>464</v>
      </c>
      <c r="AD24" s="21">
        <v>61</v>
      </c>
    </row>
    <row r="25" spans="1:30" ht="15" thickBot="1" x14ac:dyDescent="0.25">
      <c r="A25" s="12">
        <v>20</v>
      </c>
      <c r="B25" s="22">
        <v>1.9120776699029125E-2</v>
      </c>
      <c r="C25" s="22">
        <v>1.3256699029126212E-2</v>
      </c>
      <c r="D25" s="22">
        <v>3.2399999999999998E-2</v>
      </c>
      <c r="F25" s="12" t="s">
        <v>496</v>
      </c>
      <c r="G25" s="27">
        <v>56175</v>
      </c>
      <c r="H25" s="12">
        <v>1.1100000000000001</v>
      </c>
      <c r="J25" s="12">
        <v>50</v>
      </c>
      <c r="K25" s="12">
        <f>X18</f>
        <v>5098</v>
      </c>
      <c r="L25" s="18"/>
      <c r="M25" s="12"/>
      <c r="N25" s="140">
        <f t="shared" si="0"/>
        <v>9.8990291262135918E-2</v>
      </c>
      <c r="W25" s="21">
        <v>200</v>
      </c>
      <c r="X25" s="21">
        <v>4841</v>
      </c>
      <c r="Y25" s="24">
        <v>44873</v>
      </c>
      <c r="Z25" s="21" t="s">
        <v>515</v>
      </c>
      <c r="AA25" s="21" t="s">
        <v>493</v>
      </c>
      <c r="AB25" s="21">
        <v>9.4</v>
      </c>
      <c r="AC25" s="21" t="s">
        <v>464</v>
      </c>
      <c r="AD25" s="21">
        <v>58</v>
      </c>
    </row>
    <row r="26" spans="1:30" ht="15" thickBot="1" x14ac:dyDescent="0.25">
      <c r="A26" s="12">
        <v>21</v>
      </c>
      <c r="B26" s="22">
        <v>1.3943300970873785E-2</v>
      </c>
      <c r="C26" s="22">
        <v>9.8450485436893196E-3</v>
      </c>
      <c r="D26" s="22">
        <v>2.3800000000000002E-2</v>
      </c>
      <c r="F26" s="12" t="s">
        <v>497</v>
      </c>
      <c r="G26" s="27">
        <v>43815</v>
      </c>
      <c r="H26" s="12">
        <v>0.87</v>
      </c>
      <c r="J26" s="12">
        <v>100</v>
      </c>
      <c r="K26" s="12">
        <f>X20</f>
        <v>4988</v>
      </c>
      <c r="L26" s="18"/>
      <c r="M26" s="12"/>
      <c r="N26" s="140">
        <f t="shared" si="0"/>
        <v>9.6854368932038831E-2</v>
      </c>
    </row>
    <row r="27" spans="1:30" ht="15" thickBot="1" x14ac:dyDescent="0.25">
      <c r="A27" s="12">
        <v>22</v>
      </c>
      <c r="B27" s="22">
        <v>9.0221359223300983E-3</v>
      </c>
      <c r="C27" s="22">
        <v>5.9460194174757288E-3</v>
      </c>
      <c r="D27" s="22">
        <v>1.4999999999999999E-2</v>
      </c>
      <c r="J27" s="12">
        <v>150</v>
      </c>
      <c r="K27" s="12">
        <f>X22</f>
        <v>4940</v>
      </c>
      <c r="L27" s="18"/>
      <c r="M27" s="12"/>
      <c r="N27" s="140">
        <f t="shared" si="0"/>
        <v>9.592233009708738E-2</v>
      </c>
    </row>
    <row r="28" spans="1:30" ht="15" thickBot="1" x14ac:dyDescent="0.25">
      <c r="A28" s="12">
        <v>23</v>
      </c>
      <c r="B28" s="22">
        <v>4.7161165048543686E-3</v>
      </c>
      <c r="C28" s="22">
        <v>2.8267961165048539E-3</v>
      </c>
      <c r="D28" s="22">
        <v>7.4999999999999997E-3</v>
      </c>
      <c r="J28" s="12">
        <v>200</v>
      </c>
      <c r="K28" s="12">
        <f>X24</f>
        <v>4866</v>
      </c>
      <c r="L28" s="18"/>
      <c r="M28" s="12"/>
      <c r="N28" s="140">
        <f t="shared" si="0"/>
        <v>9.4485436893203878E-2</v>
      </c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pageSetup scale="94" orientation="landscape" horizontalDpi="1200" verticalDpi="1200" r:id="rId1"/>
  <drawing r:id="rId2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Sheet55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2" max="22" width="8.75" customWidth="1"/>
    <col min="23" max="30" width="9.25" hidden="1" customWidth="1"/>
  </cols>
  <sheetData>
    <row r="1" spans="1:30" ht="24" thickBot="1" x14ac:dyDescent="0.25">
      <c r="A1" s="151" t="s">
        <v>551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56200</v>
      </c>
      <c r="H2" s="7" t="s">
        <v>462</v>
      </c>
      <c r="W2" s="21">
        <v>1</v>
      </c>
      <c r="X2" s="21">
        <v>5669</v>
      </c>
      <c r="Y2" s="24">
        <v>44580</v>
      </c>
      <c r="Z2" s="21" t="s">
        <v>514</v>
      </c>
      <c r="AA2" s="21" t="s">
        <v>494</v>
      </c>
      <c r="AB2" s="21">
        <v>10.1</v>
      </c>
      <c r="AC2" s="21" t="s">
        <v>464</v>
      </c>
      <c r="AD2" s="21">
        <v>54</v>
      </c>
    </row>
    <row r="3" spans="1:30" ht="15.75" customHeight="1" thickBot="1" x14ac:dyDescent="0.25">
      <c r="W3" s="21">
        <v>2</v>
      </c>
      <c r="X3" s="21">
        <v>5620</v>
      </c>
      <c r="Y3" s="24">
        <v>44575</v>
      </c>
      <c r="Z3" s="21" t="s">
        <v>514</v>
      </c>
      <c r="AA3" s="21" t="s">
        <v>496</v>
      </c>
      <c r="AB3" s="21">
        <v>10</v>
      </c>
      <c r="AC3" s="21" t="s">
        <v>464</v>
      </c>
      <c r="AD3" s="21">
        <v>54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5515</v>
      </c>
      <c r="Y4" s="24">
        <v>44574</v>
      </c>
      <c r="Z4" s="21" t="s">
        <v>515</v>
      </c>
      <c r="AA4" s="21" t="s">
        <v>495</v>
      </c>
      <c r="AB4" s="21">
        <v>9.8000000000000007</v>
      </c>
      <c r="AC4" s="21" t="s">
        <v>464</v>
      </c>
      <c r="AD4" s="21">
        <v>50</v>
      </c>
    </row>
    <row r="5" spans="1:30" ht="15.75" customHeight="1" thickBot="1" x14ac:dyDescent="0.25">
      <c r="A5" s="21">
        <v>0</v>
      </c>
      <c r="B5" s="22">
        <v>2.7992882562277578E-3</v>
      </c>
      <c r="C5" s="22">
        <v>1.8320284697508895E-3</v>
      </c>
      <c r="D5" s="41">
        <v>4.5999999999999999E-3</v>
      </c>
      <c r="F5" s="21" t="s">
        <v>471</v>
      </c>
      <c r="G5" s="23">
        <v>60965</v>
      </c>
      <c r="H5" s="21">
        <v>1.06</v>
      </c>
      <c r="J5" s="164" t="s">
        <v>472</v>
      </c>
      <c r="K5" s="165"/>
      <c r="L5" s="165"/>
      <c r="M5" s="165"/>
      <c r="N5" s="166"/>
      <c r="W5" s="21">
        <v>4</v>
      </c>
      <c r="X5" s="21">
        <v>5492</v>
      </c>
      <c r="Y5" s="24">
        <v>44589</v>
      </c>
      <c r="Z5" s="21" t="s">
        <v>514</v>
      </c>
      <c r="AA5" s="21" t="s">
        <v>496</v>
      </c>
      <c r="AB5" s="21">
        <v>9.8000000000000007</v>
      </c>
      <c r="AC5" s="21" t="s">
        <v>464</v>
      </c>
      <c r="AD5" s="21">
        <v>55</v>
      </c>
    </row>
    <row r="6" spans="1:30" ht="15.75" customHeight="1" thickBot="1" x14ac:dyDescent="0.25">
      <c r="A6" s="21">
        <v>1</v>
      </c>
      <c r="B6" s="22">
        <v>1.6697508896797151E-3</v>
      </c>
      <c r="C6" s="22">
        <v>1.2213523131672599E-3</v>
      </c>
      <c r="D6" s="22">
        <v>2.8999999999999998E-3</v>
      </c>
      <c r="F6" s="21" t="s">
        <v>473</v>
      </c>
      <c r="G6" s="23">
        <v>62396</v>
      </c>
      <c r="H6" s="21">
        <v>1.08</v>
      </c>
      <c r="J6" s="113" t="s">
        <v>474</v>
      </c>
      <c r="K6" s="114">
        <f>LARGE((K8,K9),1)</f>
        <v>0.71840431498430801</v>
      </c>
      <c r="L6" s="45"/>
      <c r="M6" s="45"/>
      <c r="N6" s="114" t="s">
        <v>465</v>
      </c>
      <c r="W6" s="21">
        <v>5</v>
      </c>
      <c r="X6" s="21">
        <v>5481</v>
      </c>
      <c r="Y6" s="24">
        <v>44572</v>
      </c>
      <c r="Z6" s="21" t="s">
        <v>514</v>
      </c>
      <c r="AA6" s="21" t="s">
        <v>493</v>
      </c>
      <c r="AB6" s="21">
        <v>9.8000000000000007</v>
      </c>
      <c r="AC6" s="21" t="s">
        <v>464</v>
      </c>
      <c r="AD6" s="21">
        <v>56</v>
      </c>
    </row>
    <row r="7" spans="1:30" ht="15.75" customHeight="1" thickBot="1" x14ac:dyDescent="0.25">
      <c r="A7" s="21">
        <v>2</v>
      </c>
      <c r="B7" s="22">
        <v>1.3750889679715302E-3</v>
      </c>
      <c r="C7" s="22">
        <v>1.0177935943060498E-3</v>
      </c>
      <c r="D7" s="22">
        <v>2.3999999999999998E-3</v>
      </c>
      <c r="F7" s="21" t="s">
        <v>475</v>
      </c>
      <c r="G7" s="23">
        <v>62246</v>
      </c>
      <c r="H7" s="21">
        <v>1.08</v>
      </c>
      <c r="J7" s="12" t="s">
        <v>476</v>
      </c>
      <c r="K7" s="114">
        <f>LARGE((K10,K11),1)</f>
        <v>0.57537047931198704</v>
      </c>
      <c r="L7" s="45"/>
      <c r="M7" s="45"/>
      <c r="N7" s="114" t="s">
        <v>464</v>
      </c>
      <c r="W7" s="21">
        <v>6</v>
      </c>
      <c r="X7" s="21">
        <v>5479</v>
      </c>
      <c r="Y7" s="24">
        <v>44580</v>
      </c>
      <c r="Z7" s="21" t="s">
        <v>515</v>
      </c>
      <c r="AA7" s="21" t="s">
        <v>494</v>
      </c>
      <c r="AB7" s="21">
        <v>9.6999999999999993</v>
      </c>
      <c r="AC7" s="21" t="s">
        <v>464</v>
      </c>
      <c r="AD7" s="21">
        <v>52</v>
      </c>
    </row>
    <row r="8" spans="1:30" ht="15.75" customHeight="1" thickBot="1" x14ac:dyDescent="0.3">
      <c r="A8" s="21">
        <v>3</v>
      </c>
      <c r="B8" s="22">
        <v>8.3487544483985755E-4</v>
      </c>
      <c r="C8" s="22">
        <v>9.669039145907474E-4</v>
      </c>
      <c r="D8" s="22">
        <v>1.8E-3</v>
      </c>
      <c r="F8" s="21" t="s">
        <v>477</v>
      </c>
      <c r="G8" s="23">
        <v>56891</v>
      </c>
      <c r="H8" s="21"/>
      <c r="K8" s="16">
        <f>LARGE(B11:C11,1)/(B11+C11)</f>
        <v>0.71840431498430801</v>
      </c>
      <c r="W8" s="21">
        <v>7</v>
      </c>
      <c r="X8" s="21">
        <v>5471</v>
      </c>
      <c r="Y8" s="24">
        <v>44573</v>
      </c>
      <c r="Z8" s="21" t="s">
        <v>514</v>
      </c>
      <c r="AA8" s="21" t="s">
        <v>494</v>
      </c>
      <c r="AB8" s="21">
        <v>9.6999999999999993</v>
      </c>
      <c r="AC8" s="21" t="s">
        <v>464</v>
      </c>
      <c r="AD8" s="21">
        <v>56</v>
      </c>
    </row>
    <row r="9" spans="1:30" ht="15.75" customHeight="1" thickBot="1" x14ac:dyDescent="0.3">
      <c r="A9" s="21">
        <v>4</v>
      </c>
      <c r="B9" s="22">
        <v>1.325978647686833E-3</v>
      </c>
      <c r="C9" s="22">
        <v>2.0355871886120996E-3</v>
      </c>
      <c r="D9" s="22">
        <v>3.3999999999999998E-3</v>
      </c>
      <c r="F9" s="21" t="s">
        <v>478</v>
      </c>
      <c r="G9" s="23">
        <v>50091</v>
      </c>
      <c r="H9" s="21"/>
      <c r="K9" s="16">
        <f>LARGE(B12:C12,1)/(B12+C12)</f>
        <v>0.7144719947309246</v>
      </c>
      <c r="W9" s="21">
        <v>8</v>
      </c>
      <c r="X9" s="21">
        <v>5455</v>
      </c>
      <c r="Y9" s="24">
        <v>44589</v>
      </c>
      <c r="Z9" s="21" t="s">
        <v>517</v>
      </c>
      <c r="AA9" s="21" t="s">
        <v>496</v>
      </c>
      <c r="AB9" s="21">
        <v>9.6999999999999993</v>
      </c>
      <c r="AC9" s="21" t="s">
        <v>465</v>
      </c>
      <c r="AD9" s="21">
        <v>51</v>
      </c>
    </row>
    <row r="10" spans="1:30" ht="15.75" customHeight="1" thickBot="1" x14ac:dyDescent="0.3">
      <c r="A10" s="21">
        <v>5</v>
      </c>
      <c r="B10" s="22">
        <v>3.192170818505338E-3</v>
      </c>
      <c r="C10" s="22">
        <v>7.4807829181494654E-3</v>
      </c>
      <c r="D10" s="22">
        <v>1.0699999999999999E-2</v>
      </c>
      <c r="F10" s="21" t="s">
        <v>479</v>
      </c>
      <c r="G10" s="23">
        <v>47512</v>
      </c>
      <c r="H10" s="21"/>
      <c r="K10" s="16">
        <f>LARGE(B20:C20,1)/(B20+C20)</f>
        <v>0.55225567392311259</v>
      </c>
      <c r="W10" s="21">
        <v>9</v>
      </c>
      <c r="X10" s="21">
        <v>5445</v>
      </c>
      <c r="Y10" s="24">
        <v>44567</v>
      </c>
      <c r="Z10" s="21" t="s">
        <v>515</v>
      </c>
      <c r="AA10" s="21" t="s">
        <v>495</v>
      </c>
      <c r="AB10" s="21">
        <v>9.6999999999999993</v>
      </c>
      <c r="AC10" s="21" t="s">
        <v>464</v>
      </c>
      <c r="AD10" s="21">
        <v>51</v>
      </c>
    </row>
    <row r="11" spans="1:30" ht="15.75" customHeight="1" thickBot="1" x14ac:dyDescent="0.3">
      <c r="A11" s="21">
        <v>6</v>
      </c>
      <c r="B11" s="22">
        <v>8.3978647686832747E-3</v>
      </c>
      <c r="C11" s="22">
        <v>2.1424555160142349E-2</v>
      </c>
      <c r="D11" s="22">
        <v>0.03</v>
      </c>
      <c r="F11" s="21" t="s">
        <v>480</v>
      </c>
      <c r="G11" s="23">
        <v>45542</v>
      </c>
      <c r="H11" s="21"/>
      <c r="K11" s="16">
        <f>LARGE(B21:C21,1)/(B21+C21)</f>
        <v>0.57537047931198704</v>
      </c>
      <c r="W11" s="21">
        <v>10</v>
      </c>
      <c r="X11" s="21">
        <v>5443</v>
      </c>
      <c r="Y11" s="24">
        <v>44566</v>
      </c>
      <c r="Z11" s="21" t="s">
        <v>514</v>
      </c>
      <c r="AA11" s="21" t="s">
        <v>494</v>
      </c>
      <c r="AB11" s="21">
        <v>9.6999999999999993</v>
      </c>
      <c r="AC11" s="21" t="s">
        <v>464</v>
      </c>
      <c r="AD11" s="21">
        <v>57</v>
      </c>
    </row>
    <row r="12" spans="1:30" ht="15.75" customHeight="1" thickBot="1" x14ac:dyDescent="0.25">
      <c r="A12" s="21">
        <v>7</v>
      </c>
      <c r="B12" s="22">
        <v>1.5273309608540925E-2</v>
      </c>
      <c r="C12" s="22">
        <v>3.8218149466192175E-2</v>
      </c>
      <c r="D12" s="22">
        <v>5.3800000000000001E-2</v>
      </c>
      <c r="F12" s="21" t="s">
        <v>481</v>
      </c>
      <c r="G12" s="23">
        <v>49637</v>
      </c>
      <c r="H12" s="21">
        <v>0.86</v>
      </c>
      <c r="W12" s="21">
        <v>20</v>
      </c>
      <c r="X12" s="21">
        <v>5364</v>
      </c>
      <c r="Y12" s="24">
        <v>44587</v>
      </c>
      <c r="Z12" s="21" t="s">
        <v>514</v>
      </c>
      <c r="AA12" s="21" t="s">
        <v>494</v>
      </c>
      <c r="AB12" s="21">
        <v>9.5</v>
      </c>
      <c r="AC12" s="21" t="s">
        <v>464</v>
      </c>
      <c r="AD12" s="21">
        <v>57</v>
      </c>
    </row>
    <row r="13" spans="1:30" ht="15.75" customHeight="1" thickBot="1" x14ac:dyDescent="0.25">
      <c r="A13" s="21">
        <v>8</v>
      </c>
      <c r="B13" s="22">
        <v>1.96932384341637E-2</v>
      </c>
      <c r="C13" s="22">
        <v>4.2594661921708181E-2</v>
      </c>
      <c r="D13" s="22">
        <v>6.2600000000000003E-2</v>
      </c>
      <c r="F13" s="21" t="s">
        <v>482</v>
      </c>
      <c r="G13" s="23">
        <v>44200</v>
      </c>
      <c r="H13" s="21">
        <v>0.77</v>
      </c>
      <c r="W13" s="21">
        <v>25</v>
      </c>
      <c r="X13" s="21">
        <v>5334</v>
      </c>
      <c r="Y13" s="24">
        <v>44565</v>
      </c>
      <c r="Z13" s="21" t="s">
        <v>514</v>
      </c>
      <c r="AA13" s="21" t="s">
        <v>493</v>
      </c>
      <c r="AB13" s="21">
        <v>9.5</v>
      </c>
      <c r="AC13" s="21" t="s">
        <v>464</v>
      </c>
      <c r="AD13" s="21">
        <v>57</v>
      </c>
    </row>
    <row r="14" spans="1:30" ht="15.75" customHeight="1" thickBot="1" x14ac:dyDescent="0.25">
      <c r="A14" s="21">
        <v>9</v>
      </c>
      <c r="B14" s="22">
        <v>2.3327402135231316E-2</v>
      </c>
      <c r="C14" s="22">
        <v>3.7353024911032033E-2</v>
      </c>
      <c r="D14" s="22">
        <v>6.08E-2</v>
      </c>
      <c r="F14" s="21" t="s">
        <v>483</v>
      </c>
      <c r="G14" s="23">
        <v>53832</v>
      </c>
      <c r="H14" s="21">
        <v>0.93</v>
      </c>
      <c r="W14" s="21">
        <v>30</v>
      </c>
      <c r="X14" s="21">
        <v>5321</v>
      </c>
      <c r="Y14" s="24">
        <v>44568</v>
      </c>
      <c r="Z14" s="21" t="s">
        <v>515</v>
      </c>
      <c r="AA14" s="21" t="s">
        <v>496</v>
      </c>
      <c r="AB14" s="21">
        <v>9.5</v>
      </c>
      <c r="AC14" s="21" t="s">
        <v>464</v>
      </c>
      <c r="AD14" s="21">
        <v>53</v>
      </c>
    </row>
    <row r="15" spans="1:30" ht="15.75" customHeight="1" thickBot="1" x14ac:dyDescent="0.25">
      <c r="A15" s="21">
        <v>10</v>
      </c>
      <c r="B15" s="22">
        <v>2.8631316725978646E-2</v>
      </c>
      <c r="C15" s="22">
        <v>3.5215658362989323E-2</v>
      </c>
      <c r="D15" s="22">
        <v>6.3899999999999998E-2</v>
      </c>
      <c r="F15" s="21" t="s">
        <v>484</v>
      </c>
      <c r="G15" s="23">
        <v>54518</v>
      </c>
      <c r="H15" s="21">
        <v>0.95</v>
      </c>
      <c r="W15" s="21">
        <v>35</v>
      </c>
      <c r="X15" s="21">
        <v>5288</v>
      </c>
      <c r="Y15" s="24">
        <v>44564</v>
      </c>
      <c r="Z15" s="21" t="s">
        <v>514</v>
      </c>
      <c r="AA15" s="21" t="s">
        <v>492</v>
      </c>
      <c r="AB15" s="21">
        <v>9.4</v>
      </c>
      <c r="AC15" s="21" t="s">
        <v>464</v>
      </c>
      <c r="AD15" s="21">
        <v>56</v>
      </c>
    </row>
    <row r="16" spans="1:30" ht="15.75" customHeight="1" thickBot="1" x14ac:dyDescent="0.25">
      <c r="A16" s="21">
        <v>11</v>
      </c>
      <c r="B16" s="22">
        <v>3.3247686832740216E-2</v>
      </c>
      <c r="C16" s="22">
        <v>3.6640569395017787E-2</v>
      </c>
      <c r="D16" s="22">
        <v>6.9900000000000004E-2</v>
      </c>
      <c r="F16" s="21" t="s">
        <v>485</v>
      </c>
      <c r="G16" s="23">
        <v>56166</v>
      </c>
      <c r="H16" s="21"/>
      <c r="W16" s="21">
        <v>40</v>
      </c>
      <c r="X16" s="21">
        <v>5273</v>
      </c>
      <c r="Y16" s="24">
        <v>44567</v>
      </c>
      <c r="Z16" s="21" t="s">
        <v>522</v>
      </c>
      <c r="AA16" s="21" t="s">
        <v>495</v>
      </c>
      <c r="AB16" s="21">
        <v>9.4</v>
      </c>
      <c r="AC16" s="21" t="s">
        <v>465</v>
      </c>
      <c r="AD16" s="21">
        <v>76</v>
      </c>
    </row>
    <row r="17" spans="1:30" ht="15.75" customHeight="1" thickBot="1" x14ac:dyDescent="0.25">
      <c r="A17" s="21">
        <v>12</v>
      </c>
      <c r="B17" s="22">
        <v>3.6194306049822066E-2</v>
      </c>
      <c r="C17" s="22">
        <v>3.730213523131673E-2</v>
      </c>
      <c r="D17" s="22">
        <v>7.3499999999999996E-2</v>
      </c>
      <c r="W17" s="21">
        <v>45</v>
      </c>
      <c r="X17" s="21">
        <v>5256</v>
      </c>
      <c r="Y17" s="24">
        <v>44571</v>
      </c>
      <c r="Z17" s="21" t="s">
        <v>514</v>
      </c>
      <c r="AA17" s="21" t="s">
        <v>492</v>
      </c>
      <c r="AB17" s="21">
        <v>9.4</v>
      </c>
      <c r="AC17" s="21" t="s">
        <v>464</v>
      </c>
      <c r="AD17" s="21">
        <v>58</v>
      </c>
    </row>
    <row r="18" spans="1:30" ht="15.75" customHeight="1" thickBot="1" x14ac:dyDescent="0.25">
      <c r="A18" s="21">
        <v>13</v>
      </c>
      <c r="B18" s="22">
        <v>3.6832740213523132E-2</v>
      </c>
      <c r="C18" s="22">
        <v>3.6437010676156581E-2</v>
      </c>
      <c r="D18" s="22">
        <v>7.3200000000000001E-2</v>
      </c>
      <c r="W18" s="21">
        <v>50</v>
      </c>
      <c r="X18" s="21">
        <v>5237</v>
      </c>
      <c r="Y18" s="24">
        <v>44565</v>
      </c>
      <c r="Z18" s="21" t="s">
        <v>515</v>
      </c>
      <c r="AA18" s="21" t="s">
        <v>493</v>
      </c>
      <c r="AB18" s="21">
        <v>9.3000000000000007</v>
      </c>
      <c r="AC18" s="21" t="s">
        <v>464</v>
      </c>
      <c r="AD18" s="21">
        <v>55</v>
      </c>
    </row>
    <row r="19" spans="1:30" ht="15.75" customHeight="1" thickBot="1" x14ac:dyDescent="0.25">
      <c r="A19" s="21">
        <v>14</v>
      </c>
      <c r="B19" s="22">
        <v>3.8551601423487541E-2</v>
      </c>
      <c r="C19" s="22">
        <v>3.5877224199288252E-2</v>
      </c>
      <c r="D19" s="22">
        <v>7.4399999999999994E-2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5162</v>
      </c>
      <c r="Y19" s="24">
        <v>44594</v>
      </c>
      <c r="Z19" s="21" t="s">
        <v>514</v>
      </c>
      <c r="AA19" s="21" t="s">
        <v>494</v>
      </c>
      <c r="AB19" s="21">
        <v>9.1999999999999993</v>
      </c>
      <c r="AC19" s="21" t="s">
        <v>464</v>
      </c>
      <c r="AD19" s="21">
        <v>59</v>
      </c>
    </row>
    <row r="20" spans="1:30" ht="15.75" customHeight="1" thickBot="1" x14ac:dyDescent="0.25">
      <c r="A20" s="21">
        <v>15</v>
      </c>
      <c r="B20" s="22">
        <v>4.2431316725978656E-2</v>
      </c>
      <c r="C20" s="22">
        <v>3.4401423487544484E-2</v>
      </c>
      <c r="D20" s="22">
        <v>7.6700000000000004E-2</v>
      </c>
      <c r="F20" s="21" t="s">
        <v>488</v>
      </c>
      <c r="G20" s="23">
        <v>40246</v>
      </c>
      <c r="H20" s="21">
        <v>0.7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5068</v>
      </c>
      <c r="Y20" s="24">
        <v>44595</v>
      </c>
      <c r="Z20" s="21" t="s">
        <v>515</v>
      </c>
      <c r="AA20" s="21" t="s">
        <v>495</v>
      </c>
      <c r="AB20" s="21">
        <v>9</v>
      </c>
      <c r="AC20" s="21" t="s">
        <v>464</v>
      </c>
      <c r="AD20" s="21">
        <v>56</v>
      </c>
    </row>
    <row r="21" spans="1:30" ht="15.75" customHeight="1" thickBot="1" x14ac:dyDescent="0.25">
      <c r="A21" s="21">
        <v>16</v>
      </c>
      <c r="B21" s="22">
        <v>4.3855516014234881E-2</v>
      </c>
      <c r="C21" s="22">
        <v>3.2365836298932388E-2</v>
      </c>
      <c r="D21" s="22">
        <v>7.5999999999999998E-2</v>
      </c>
      <c r="F21" s="21" t="s">
        <v>492</v>
      </c>
      <c r="G21" s="23">
        <v>58767</v>
      </c>
      <c r="H21" s="21">
        <v>1.02</v>
      </c>
      <c r="J21" s="12">
        <v>5</v>
      </c>
      <c r="K21" s="12">
        <f>X6</f>
        <v>5481</v>
      </c>
      <c r="L21" s="18"/>
      <c r="M21" s="12"/>
      <c r="N21" s="140">
        <f>K21/$F$2</f>
        <v>9.7526690391459073E-2</v>
      </c>
      <c r="W21" s="21">
        <v>125</v>
      </c>
      <c r="X21" s="21">
        <v>5008</v>
      </c>
      <c r="Y21" s="24">
        <v>44624</v>
      </c>
      <c r="Z21" s="21" t="s">
        <v>518</v>
      </c>
      <c r="AA21" s="21" t="s">
        <v>496</v>
      </c>
      <c r="AB21" s="21">
        <v>8.9</v>
      </c>
      <c r="AC21" s="21" t="s">
        <v>464</v>
      </c>
      <c r="AD21" s="21">
        <v>51</v>
      </c>
    </row>
    <row r="22" spans="1:30" ht="15.75" customHeight="1" thickBot="1" x14ac:dyDescent="0.25">
      <c r="A22" s="21">
        <v>17</v>
      </c>
      <c r="B22" s="22">
        <v>4.3560854092526691E-2</v>
      </c>
      <c r="C22" s="22">
        <v>3.1093594306049823E-2</v>
      </c>
      <c r="D22" s="22">
        <v>7.4499999999999997E-2</v>
      </c>
      <c r="F22" s="21" t="s">
        <v>493</v>
      </c>
      <c r="G22" s="23">
        <v>62164</v>
      </c>
      <c r="H22" s="21">
        <v>1.08</v>
      </c>
      <c r="J22" s="12">
        <v>10</v>
      </c>
      <c r="K22" s="12">
        <f>X11</f>
        <v>5443</v>
      </c>
      <c r="L22" s="18"/>
      <c r="M22" s="12"/>
      <c r="N22" s="140">
        <f t="shared" ref="N22:N28" si="0">K22/$F$2</f>
        <v>9.6850533807829181E-2</v>
      </c>
      <c r="W22" s="21">
        <v>150</v>
      </c>
      <c r="X22" s="21">
        <v>4964</v>
      </c>
      <c r="Y22" s="24">
        <v>44620</v>
      </c>
      <c r="Z22" s="21" t="s">
        <v>518</v>
      </c>
      <c r="AA22" s="21" t="s">
        <v>492</v>
      </c>
      <c r="AB22" s="21">
        <v>8.8000000000000007</v>
      </c>
      <c r="AC22" s="21" t="s">
        <v>465</v>
      </c>
      <c r="AD22" s="21">
        <v>55</v>
      </c>
    </row>
    <row r="23" spans="1:30" ht="15.75" customHeight="1" thickBot="1" x14ac:dyDescent="0.25">
      <c r="A23" s="21">
        <v>18</v>
      </c>
      <c r="B23" s="22">
        <v>3.6046975088967974E-2</v>
      </c>
      <c r="C23" s="22">
        <v>2.5699288256227762E-2</v>
      </c>
      <c r="D23" s="22">
        <v>6.1600000000000002E-2</v>
      </c>
      <c r="F23" s="21" t="s">
        <v>494</v>
      </c>
      <c r="G23" s="23">
        <v>62951</v>
      </c>
      <c r="H23" s="21">
        <v>1.0900000000000001</v>
      </c>
      <c r="J23" s="12">
        <v>20</v>
      </c>
      <c r="K23" s="12">
        <f>X12</f>
        <v>5364</v>
      </c>
      <c r="L23" s="18"/>
      <c r="M23" s="12"/>
      <c r="N23" s="140">
        <f t="shared" si="0"/>
        <v>9.5444839857651245E-2</v>
      </c>
      <c r="W23" s="21">
        <v>175</v>
      </c>
      <c r="X23" s="21">
        <v>4925</v>
      </c>
      <c r="Y23" s="24">
        <v>44573</v>
      </c>
      <c r="Z23" s="21" t="s">
        <v>520</v>
      </c>
      <c r="AA23" s="21" t="s">
        <v>494</v>
      </c>
      <c r="AB23" s="21">
        <v>8.8000000000000007</v>
      </c>
      <c r="AC23" s="21" t="s">
        <v>465</v>
      </c>
      <c r="AD23" s="21">
        <v>58</v>
      </c>
    </row>
    <row r="24" spans="1:30" ht="15.75" customHeight="1" thickBot="1" x14ac:dyDescent="0.25">
      <c r="A24" s="21">
        <v>19</v>
      </c>
      <c r="B24" s="22">
        <v>2.4162277580071174E-2</v>
      </c>
      <c r="C24" s="22">
        <v>1.8422064056939504E-2</v>
      </c>
      <c r="D24" s="22">
        <v>4.2500000000000003E-2</v>
      </c>
      <c r="F24" s="21" t="s">
        <v>495</v>
      </c>
      <c r="G24" s="23">
        <v>63400</v>
      </c>
      <c r="H24" s="21">
        <v>1.1000000000000001</v>
      </c>
      <c r="J24" s="12">
        <v>30</v>
      </c>
      <c r="K24" s="12">
        <f>X14</f>
        <v>5321</v>
      </c>
      <c r="L24" s="18"/>
      <c r="M24" s="12"/>
      <c r="N24" s="140">
        <f t="shared" si="0"/>
        <v>9.4679715302491099E-2</v>
      </c>
      <c r="W24" s="21">
        <v>200</v>
      </c>
      <c r="X24" s="21">
        <v>4866</v>
      </c>
      <c r="Y24" s="24">
        <v>44624</v>
      </c>
      <c r="Z24" s="21" t="s">
        <v>520</v>
      </c>
      <c r="AA24" s="21" t="s">
        <v>496</v>
      </c>
      <c r="AB24" s="21">
        <v>8.6999999999999993</v>
      </c>
      <c r="AC24" s="21" t="s">
        <v>465</v>
      </c>
      <c r="AD24" s="21">
        <v>54</v>
      </c>
    </row>
    <row r="25" spans="1:30" ht="15.75" customHeight="1" thickBot="1" x14ac:dyDescent="0.25">
      <c r="A25" s="21">
        <v>20</v>
      </c>
      <c r="B25" s="22">
        <v>1.8318149466192171E-2</v>
      </c>
      <c r="C25" s="22">
        <v>1.2569750889679715E-2</v>
      </c>
      <c r="D25" s="22">
        <v>3.0800000000000001E-2</v>
      </c>
      <c r="F25" s="21" t="s">
        <v>496</v>
      </c>
      <c r="G25" s="23">
        <v>65534</v>
      </c>
      <c r="H25" s="21">
        <v>1.1399999999999999</v>
      </c>
      <c r="J25" s="12">
        <v>50</v>
      </c>
      <c r="K25" s="12">
        <f>X18</f>
        <v>5237</v>
      </c>
      <c r="L25" s="18"/>
      <c r="M25" s="12"/>
      <c r="N25" s="140">
        <f t="shared" si="0"/>
        <v>9.3185053380782923E-2</v>
      </c>
    </row>
    <row r="26" spans="1:30" ht="15.75" customHeight="1" thickBot="1" x14ac:dyDescent="0.25">
      <c r="A26" s="21">
        <v>21</v>
      </c>
      <c r="B26" s="22">
        <v>1.5224199288256229E-2</v>
      </c>
      <c r="C26" s="22">
        <v>9.3637010676156582E-3</v>
      </c>
      <c r="D26" s="22">
        <v>2.4500000000000001E-2</v>
      </c>
      <c r="F26" s="21" t="s">
        <v>497</v>
      </c>
      <c r="G26" s="23">
        <v>51094</v>
      </c>
      <c r="H26" s="21">
        <v>0.89</v>
      </c>
      <c r="J26" s="12">
        <v>100</v>
      </c>
      <c r="K26" s="12">
        <f>X20</f>
        <v>5068</v>
      </c>
      <c r="L26" s="18"/>
      <c r="M26" s="12"/>
      <c r="N26" s="140">
        <f t="shared" si="0"/>
        <v>9.0177935943060492E-2</v>
      </c>
    </row>
    <row r="27" spans="1:30" ht="15.75" customHeight="1" thickBot="1" x14ac:dyDescent="0.25">
      <c r="A27" s="21">
        <v>22</v>
      </c>
      <c r="B27" s="22">
        <v>1.0558718861209964E-2</v>
      </c>
      <c r="C27" s="22">
        <v>6.1576512455516017E-3</v>
      </c>
      <c r="D27" s="22">
        <v>1.67E-2</v>
      </c>
      <c r="J27" s="12">
        <v>150</v>
      </c>
      <c r="K27" s="12">
        <f>X22</f>
        <v>4964</v>
      </c>
      <c r="L27" s="18"/>
      <c r="M27" s="12"/>
      <c r="N27" s="140">
        <f t="shared" si="0"/>
        <v>8.8327402135231312E-2</v>
      </c>
    </row>
    <row r="28" spans="1:30" ht="15.75" customHeight="1" thickBot="1" x14ac:dyDescent="0.25">
      <c r="A28" s="21">
        <v>23</v>
      </c>
      <c r="B28" s="22">
        <v>5.5494661921708186E-3</v>
      </c>
      <c r="C28" s="22">
        <v>3.2569395017793597E-3</v>
      </c>
      <c r="D28" s="22">
        <v>8.8000000000000005E-3</v>
      </c>
      <c r="J28" s="12">
        <v>200</v>
      </c>
      <c r="K28" s="12">
        <f>X24</f>
        <v>4866</v>
      </c>
      <c r="L28" s="18"/>
      <c r="M28" s="12"/>
      <c r="N28" s="140">
        <f t="shared" si="0"/>
        <v>8.6583629893238437E-2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Sheet72">
    <pageSetUpPr fitToPage="1"/>
  </sheetPr>
  <dimension ref="A1:AD29"/>
  <sheetViews>
    <sheetView zoomScaleNormal="100" zoomScaleSheetLayoutView="100" workbookViewId="0">
      <selection activeCell="N8" sqref="N8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4">
      <c r="A1" s="195" t="s">
        <v>609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33500</v>
      </c>
      <c r="H2" s="7" t="s">
        <v>462</v>
      </c>
      <c r="W2" s="21">
        <v>1</v>
      </c>
      <c r="X2" s="21">
        <v>4643</v>
      </c>
      <c r="Y2" s="24">
        <v>44622</v>
      </c>
      <c r="Z2" s="21" t="s">
        <v>514</v>
      </c>
      <c r="AA2" s="21" t="s">
        <v>494</v>
      </c>
      <c r="AB2" s="21">
        <v>13.9</v>
      </c>
      <c r="AC2" s="21" t="s">
        <v>464</v>
      </c>
      <c r="AD2" s="21">
        <v>58</v>
      </c>
    </row>
    <row r="3" spans="1:30" ht="15.75" customHeight="1" thickBot="1" x14ac:dyDescent="0.25">
      <c r="W3" s="21">
        <v>2</v>
      </c>
      <c r="X3" s="21">
        <v>4302</v>
      </c>
      <c r="Y3" s="24">
        <v>44616</v>
      </c>
      <c r="Z3" s="21" t="s">
        <v>514</v>
      </c>
      <c r="AA3" s="21" t="s">
        <v>495</v>
      </c>
      <c r="AB3" s="21">
        <v>12.8</v>
      </c>
      <c r="AC3" s="21" t="s">
        <v>464</v>
      </c>
      <c r="AD3" s="21">
        <v>57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4178</v>
      </c>
      <c r="Y4" s="24">
        <v>44624</v>
      </c>
      <c r="Z4" s="21" t="s">
        <v>514</v>
      </c>
      <c r="AA4" s="21" t="s">
        <v>496</v>
      </c>
      <c r="AB4" s="21">
        <v>12.5</v>
      </c>
      <c r="AC4" s="21" t="s">
        <v>464</v>
      </c>
      <c r="AD4" s="21">
        <v>56</v>
      </c>
    </row>
    <row r="5" spans="1:30" ht="15.75" customHeight="1" thickBot="1" x14ac:dyDescent="0.25">
      <c r="A5" s="21">
        <v>0</v>
      </c>
      <c r="B5" s="22">
        <v>3.3776119402985074E-3</v>
      </c>
      <c r="C5" s="22">
        <v>2.7940298507462685E-3</v>
      </c>
      <c r="D5" s="41">
        <v>6.1999999999999998E-3</v>
      </c>
      <c r="F5" s="21" t="s">
        <v>471</v>
      </c>
      <c r="G5" s="23">
        <v>33776</v>
      </c>
      <c r="H5" s="26">
        <v>1</v>
      </c>
      <c r="J5" s="164" t="s">
        <v>472</v>
      </c>
      <c r="K5" s="165"/>
      <c r="L5" s="165"/>
      <c r="M5" s="165"/>
      <c r="N5" s="166"/>
      <c r="W5" s="21">
        <v>4</v>
      </c>
      <c r="X5" s="21">
        <v>4084</v>
      </c>
      <c r="Y5" s="24">
        <v>44649</v>
      </c>
      <c r="Z5" s="21" t="s">
        <v>514</v>
      </c>
      <c r="AA5" s="21" t="s">
        <v>493</v>
      </c>
      <c r="AB5" s="21">
        <v>12.2</v>
      </c>
      <c r="AC5" s="21" t="s">
        <v>464</v>
      </c>
      <c r="AD5" s="21">
        <v>56</v>
      </c>
    </row>
    <row r="6" spans="1:30" ht="15.75" customHeight="1" thickBot="1" x14ac:dyDescent="0.25">
      <c r="A6" s="21">
        <v>1</v>
      </c>
      <c r="B6" s="22">
        <v>2.7298507462686569E-3</v>
      </c>
      <c r="C6" s="22">
        <v>1.8805970149253731E-3</v>
      </c>
      <c r="D6" s="22">
        <v>4.5999999999999999E-3</v>
      </c>
      <c r="F6" s="21" t="s">
        <v>473</v>
      </c>
      <c r="G6" s="23">
        <v>40209</v>
      </c>
      <c r="H6" s="26">
        <v>1.19</v>
      </c>
      <c r="J6" s="113" t="s">
        <v>474</v>
      </c>
      <c r="K6" s="114">
        <f>LARGE((K8,K9),1)</f>
        <v>0.63322076723111675</v>
      </c>
      <c r="L6" s="45"/>
      <c r="M6" s="45"/>
      <c r="N6" s="114" t="s">
        <v>465</v>
      </c>
      <c r="W6" s="21">
        <v>5</v>
      </c>
      <c r="X6" s="21">
        <v>4077</v>
      </c>
      <c r="Y6" s="24">
        <v>44617</v>
      </c>
      <c r="Z6" s="21" t="s">
        <v>514</v>
      </c>
      <c r="AA6" s="21" t="s">
        <v>496</v>
      </c>
      <c r="AB6" s="21">
        <v>12.2</v>
      </c>
      <c r="AC6" s="21" t="s">
        <v>464</v>
      </c>
      <c r="AD6" s="21">
        <v>54</v>
      </c>
    </row>
    <row r="7" spans="1:30" ht="15.75" customHeight="1" thickBot="1" x14ac:dyDescent="0.25">
      <c r="A7" s="21">
        <v>2</v>
      </c>
      <c r="B7" s="22">
        <v>2.1746268656716423E-3</v>
      </c>
      <c r="C7" s="22">
        <v>1.6119402985074627E-3</v>
      </c>
      <c r="D7" s="22">
        <v>3.8E-3</v>
      </c>
      <c r="F7" s="21" t="s">
        <v>475</v>
      </c>
      <c r="G7" s="23">
        <v>41040</v>
      </c>
      <c r="H7" s="26">
        <v>1.21</v>
      </c>
      <c r="J7" s="12" t="s">
        <v>476</v>
      </c>
      <c r="K7" s="114">
        <f>LARGE((K10,K11),1)</f>
        <v>0.5059467174119886</v>
      </c>
      <c r="L7" s="45"/>
      <c r="M7" s="45"/>
      <c r="N7" s="114" t="s">
        <v>465</v>
      </c>
      <c r="W7" s="21">
        <v>6</v>
      </c>
      <c r="X7" s="21">
        <v>4056</v>
      </c>
      <c r="Y7" s="24">
        <v>44634</v>
      </c>
      <c r="Z7" s="21" t="s">
        <v>513</v>
      </c>
      <c r="AA7" s="21" t="s">
        <v>492</v>
      </c>
      <c r="AB7" s="21">
        <v>12.1</v>
      </c>
      <c r="AC7" s="21" t="s">
        <v>464</v>
      </c>
      <c r="AD7" s="21">
        <v>54</v>
      </c>
    </row>
    <row r="8" spans="1:30" ht="15.75" customHeight="1" thickBot="1" x14ac:dyDescent="0.3">
      <c r="A8" s="21">
        <v>3</v>
      </c>
      <c r="B8" s="22">
        <v>1.5731343283582088E-3</v>
      </c>
      <c r="C8" s="22">
        <v>1.4507462686567164E-3</v>
      </c>
      <c r="D8" s="22">
        <v>3.0000000000000001E-3</v>
      </c>
      <c r="F8" s="21" t="s">
        <v>477</v>
      </c>
      <c r="G8" s="23">
        <v>35271</v>
      </c>
      <c r="H8" s="26">
        <v>1.04</v>
      </c>
      <c r="K8" s="16">
        <f>LARGE(B11:C11,1)/(B11+C11)</f>
        <v>0.63217845277645945</v>
      </c>
      <c r="W8" s="21">
        <v>7</v>
      </c>
      <c r="X8" s="21">
        <v>4035</v>
      </c>
      <c r="Y8" s="24">
        <v>44616</v>
      </c>
      <c r="Z8" s="21" t="s">
        <v>513</v>
      </c>
      <c r="AA8" s="21" t="s">
        <v>495</v>
      </c>
      <c r="AB8" s="21">
        <v>12</v>
      </c>
      <c r="AC8" s="21" t="s">
        <v>464</v>
      </c>
      <c r="AD8" s="21">
        <v>54</v>
      </c>
    </row>
    <row r="9" spans="1:30" ht="15.75" customHeight="1" thickBot="1" x14ac:dyDescent="0.3">
      <c r="A9" s="21">
        <v>4</v>
      </c>
      <c r="B9" s="22">
        <v>2.2208955223880595E-3</v>
      </c>
      <c r="C9" s="22">
        <v>2.57910447761194E-3</v>
      </c>
      <c r="D9" s="22">
        <v>4.7999999999999996E-3</v>
      </c>
      <c r="F9" s="21" t="s">
        <v>478</v>
      </c>
      <c r="G9" s="23">
        <v>33238</v>
      </c>
      <c r="H9" s="26">
        <v>0.98</v>
      </c>
      <c r="K9" s="16">
        <f>LARGE(B12:C12,1)/(B12+C12)</f>
        <v>0.63322076723111675</v>
      </c>
      <c r="W9" s="21">
        <v>8</v>
      </c>
      <c r="X9" s="21">
        <v>3981</v>
      </c>
      <c r="Y9" s="24">
        <v>44603</v>
      </c>
      <c r="Z9" s="21" t="s">
        <v>514</v>
      </c>
      <c r="AA9" s="21" t="s">
        <v>496</v>
      </c>
      <c r="AB9" s="21">
        <v>11.9</v>
      </c>
      <c r="AC9" s="21" t="s">
        <v>464</v>
      </c>
      <c r="AD9" s="21">
        <v>54</v>
      </c>
    </row>
    <row r="10" spans="1:30" ht="15.75" customHeight="1" thickBot="1" x14ac:dyDescent="0.3">
      <c r="A10" s="21">
        <v>5</v>
      </c>
      <c r="B10" s="22">
        <v>4.0716417910447765E-3</v>
      </c>
      <c r="C10" s="22">
        <v>7.46865671641791E-3</v>
      </c>
      <c r="D10" s="22">
        <v>1.1599999999999999E-2</v>
      </c>
      <c r="F10" s="21" t="s">
        <v>479</v>
      </c>
      <c r="G10" s="23">
        <v>30677</v>
      </c>
      <c r="H10" s="26">
        <v>0.9</v>
      </c>
      <c r="K10" s="16">
        <f>LARGE(B20:C20,1)/(B20+C20)</f>
        <v>0.5059467174119886</v>
      </c>
      <c r="W10" s="21">
        <v>9</v>
      </c>
      <c r="X10" s="21">
        <v>3853</v>
      </c>
      <c r="Y10" s="24">
        <v>44649</v>
      </c>
      <c r="Z10" s="21" t="s">
        <v>513</v>
      </c>
      <c r="AA10" s="21" t="s">
        <v>493</v>
      </c>
      <c r="AB10" s="21">
        <v>11.5</v>
      </c>
      <c r="AC10" s="21" t="s">
        <v>464</v>
      </c>
      <c r="AD10" s="21">
        <v>53</v>
      </c>
    </row>
    <row r="11" spans="1:30" ht="15.75" customHeight="1" thickBot="1" x14ac:dyDescent="0.3">
      <c r="A11" s="21">
        <v>6</v>
      </c>
      <c r="B11" s="22">
        <v>1.2723880597014925E-2</v>
      </c>
      <c r="C11" s="22">
        <v>2.1868656716417911E-2</v>
      </c>
      <c r="D11" s="22">
        <v>3.4599999999999999E-2</v>
      </c>
      <c r="F11" s="21" t="s">
        <v>480</v>
      </c>
      <c r="G11" s="23">
        <v>29939</v>
      </c>
      <c r="H11" s="26">
        <v>0.88</v>
      </c>
      <c r="K11" s="16">
        <f>LARGE(B21:C21,1)/(B21+C21)</f>
        <v>0.50052052772046718</v>
      </c>
      <c r="W11" s="21">
        <v>10</v>
      </c>
      <c r="X11" s="21">
        <v>3825</v>
      </c>
      <c r="Y11" s="24">
        <v>44617</v>
      </c>
      <c r="Z11" s="21" t="s">
        <v>515</v>
      </c>
      <c r="AA11" s="21" t="s">
        <v>496</v>
      </c>
      <c r="AB11" s="21">
        <v>11.4</v>
      </c>
      <c r="AC11" s="21" t="s">
        <v>464</v>
      </c>
      <c r="AD11" s="21">
        <v>53</v>
      </c>
    </row>
    <row r="12" spans="1:30" ht="15.75" customHeight="1" thickBot="1" x14ac:dyDescent="0.25">
      <c r="A12" s="21">
        <v>7</v>
      </c>
      <c r="B12" s="22">
        <v>2.2532835820895523E-2</v>
      </c>
      <c r="C12" s="22">
        <v>3.8901492537313433E-2</v>
      </c>
      <c r="D12" s="22">
        <v>6.1400000000000003E-2</v>
      </c>
      <c r="F12" s="21" t="s">
        <v>481</v>
      </c>
      <c r="G12" s="23">
        <v>31679</v>
      </c>
      <c r="H12" s="26">
        <v>0.93</v>
      </c>
      <c r="W12" s="21">
        <v>20</v>
      </c>
      <c r="X12" s="21">
        <v>3737</v>
      </c>
      <c r="Y12" s="24">
        <v>44630</v>
      </c>
      <c r="Z12" s="21" t="s">
        <v>515</v>
      </c>
      <c r="AA12" s="21" t="s">
        <v>495</v>
      </c>
      <c r="AB12" s="21">
        <v>11.2</v>
      </c>
      <c r="AC12" s="21" t="s">
        <v>464</v>
      </c>
      <c r="AD12" s="21">
        <v>55</v>
      </c>
    </row>
    <row r="13" spans="1:30" ht="15.75" customHeight="1" thickBot="1" x14ac:dyDescent="0.25">
      <c r="A13" s="21">
        <v>8</v>
      </c>
      <c r="B13" s="22">
        <v>2.3643283582089551E-2</v>
      </c>
      <c r="C13" s="22">
        <v>4.0298507462686567E-2</v>
      </c>
      <c r="D13" s="22">
        <v>6.4000000000000001E-2</v>
      </c>
      <c r="F13" s="21" t="s">
        <v>482</v>
      </c>
      <c r="G13" s="23">
        <v>32297</v>
      </c>
      <c r="H13" s="26">
        <v>0.95</v>
      </c>
      <c r="W13" s="21">
        <v>25</v>
      </c>
      <c r="X13" s="21">
        <v>3681</v>
      </c>
      <c r="Y13" s="24">
        <v>44630</v>
      </c>
      <c r="Z13" s="21" t="s">
        <v>517</v>
      </c>
      <c r="AA13" s="21" t="s">
        <v>495</v>
      </c>
      <c r="AB13" s="21">
        <v>11</v>
      </c>
      <c r="AC13" s="21" t="s">
        <v>464</v>
      </c>
      <c r="AD13" s="21">
        <v>57</v>
      </c>
    </row>
    <row r="14" spans="1:30" ht="15.75" customHeight="1" thickBot="1" x14ac:dyDescent="0.25">
      <c r="A14" s="21">
        <v>9</v>
      </c>
      <c r="B14" s="22">
        <v>2.4753731343283583E-2</v>
      </c>
      <c r="C14" s="22">
        <v>3.5785074626865677E-2</v>
      </c>
      <c r="D14" s="22">
        <v>6.0600000000000001E-2</v>
      </c>
      <c r="F14" s="21" t="s">
        <v>483</v>
      </c>
      <c r="G14" s="23">
        <v>42140</v>
      </c>
      <c r="H14" s="26"/>
      <c r="W14" s="21">
        <v>30</v>
      </c>
      <c r="X14" s="21">
        <v>3664</v>
      </c>
      <c r="Y14" s="24">
        <v>44684</v>
      </c>
      <c r="Z14" s="21" t="s">
        <v>515</v>
      </c>
      <c r="AA14" s="21" t="s">
        <v>493</v>
      </c>
      <c r="AB14" s="21">
        <v>10.9</v>
      </c>
      <c r="AC14" s="21" t="s">
        <v>464</v>
      </c>
      <c r="AD14" s="21">
        <v>62</v>
      </c>
    </row>
    <row r="15" spans="1:30" ht="15.75" customHeight="1" thickBot="1" x14ac:dyDescent="0.25">
      <c r="A15" s="21">
        <v>10</v>
      </c>
      <c r="B15" s="22">
        <v>2.725223880597015E-2</v>
      </c>
      <c r="C15" s="22">
        <v>3.5516417910447767E-2</v>
      </c>
      <c r="D15" s="22">
        <v>6.2799999999999995E-2</v>
      </c>
      <c r="F15" s="21" t="s">
        <v>484</v>
      </c>
      <c r="G15" s="23">
        <v>43425</v>
      </c>
      <c r="H15" s="21"/>
      <c r="W15" s="21">
        <v>35</v>
      </c>
      <c r="X15" s="21">
        <v>3639</v>
      </c>
      <c r="Y15" s="24">
        <v>44685</v>
      </c>
      <c r="Z15" s="21" t="s">
        <v>513</v>
      </c>
      <c r="AA15" s="21" t="s">
        <v>494</v>
      </c>
      <c r="AB15" s="21">
        <v>10.9</v>
      </c>
      <c r="AC15" s="21" t="s">
        <v>464</v>
      </c>
      <c r="AD15" s="21">
        <v>52</v>
      </c>
    </row>
    <row r="16" spans="1:30" ht="15.75" customHeight="1" thickBot="1" x14ac:dyDescent="0.25">
      <c r="A16" s="21">
        <v>11</v>
      </c>
      <c r="B16" s="22">
        <v>2.9519402985074626E-2</v>
      </c>
      <c r="C16" s="22">
        <v>3.562388059701492E-2</v>
      </c>
      <c r="D16" s="22">
        <v>6.5100000000000005E-2</v>
      </c>
      <c r="F16" s="21" t="s">
        <v>485</v>
      </c>
      <c r="G16" s="23">
        <v>33037</v>
      </c>
      <c r="H16" s="21"/>
      <c r="W16" s="21">
        <v>40</v>
      </c>
      <c r="X16" s="21">
        <v>3609</v>
      </c>
      <c r="Y16" s="24">
        <v>44614</v>
      </c>
      <c r="Z16" s="21" t="s">
        <v>513</v>
      </c>
      <c r="AA16" s="21" t="s">
        <v>493</v>
      </c>
      <c r="AB16" s="21">
        <v>10.8</v>
      </c>
      <c r="AC16" s="21" t="s">
        <v>464</v>
      </c>
      <c r="AD16" s="21">
        <v>51</v>
      </c>
    </row>
    <row r="17" spans="1:30" ht="15.75" customHeight="1" thickBot="1" x14ac:dyDescent="0.25">
      <c r="A17" s="21">
        <v>12</v>
      </c>
      <c r="B17" s="22">
        <v>3.1971641791044773E-2</v>
      </c>
      <c r="C17" s="22">
        <v>3.6967164179104478E-2</v>
      </c>
      <c r="D17" s="22">
        <v>6.8900000000000003E-2</v>
      </c>
      <c r="W17" s="21">
        <v>45</v>
      </c>
      <c r="X17" s="21">
        <v>3589</v>
      </c>
      <c r="Y17" s="24">
        <v>44623</v>
      </c>
      <c r="Z17" s="21" t="s">
        <v>515</v>
      </c>
      <c r="AA17" s="21" t="s">
        <v>495</v>
      </c>
      <c r="AB17" s="21">
        <v>10.7</v>
      </c>
      <c r="AC17" s="21" t="s">
        <v>464</v>
      </c>
      <c r="AD17" s="21">
        <v>53</v>
      </c>
    </row>
    <row r="18" spans="1:30" ht="15.75" customHeight="1" thickBot="1" x14ac:dyDescent="0.25">
      <c r="A18" s="21">
        <v>13</v>
      </c>
      <c r="B18" s="22">
        <v>3.4516417910447759E-2</v>
      </c>
      <c r="C18" s="22">
        <v>3.7719402985074625E-2</v>
      </c>
      <c r="D18" s="22">
        <v>7.2300000000000003E-2</v>
      </c>
      <c r="W18" s="21">
        <v>50</v>
      </c>
      <c r="X18" s="21">
        <v>3578</v>
      </c>
      <c r="Y18" s="24">
        <v>44596</v>
      </c>
      <c r="Z18" s="21" t="s">
        <v>514</v>
      </c>
      <c r="AA18" s="21" t="s">
        <v>496</v>
      </c>
      <c r="AB18" s="21">
        <v>10.7</v>
      </c>
      <c r="AC18" s="21" t="s">
        <v>464</v>
      </c>
      <c r="AD18" s="21">
        <v>51</v>
      </c>
    </row>
    <row r="19" spans="1:30" ht="15.75" customHeight="1" thickBot="1" x14ac:dyDescent="0.25">
      <c r="A19" s="21">
        <v>14</v>
      </c>
      <c r="B19" s="22">
        <v>3.5765671641791043E-2</v>
      </c>
      <c r="C19" s="22">
        <v>3.7020895522388061E-2</v>
      </c>
      <c r="D19" s="22">
        <v>7.2800000000000004E-2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3486</v>
      </c>
      <c r="Y19" s="24">
        <v>44582</v>
      </c>
      <c r="Z19" s="21" t="s">
        <v>515</v>
      </c>
      <c r="AA19" s="21" t="s">
        <v>496</v>
      </c>
      <c r="AB19" s="21">
        <v>10.4</v>
      </c>
      <c r="AC19" s="21" t="s">
        <v>465</v>
      </c>
      <c r="AD19" s="21">
        <v>52</v>
      </c>
    </row>
    <row r="20" spans="1:30" ht="15.75" customHeight="1" thickBot="1" x14ac:dyDescent="0.25">
      <c r="A20" s="21">
        <v>15</v>
      </c>
      <c r="B20" s="22">
        <v>3.7200000000000004E-2</v>
      </c>
      <c r="C20" s="22">
        <v>3.8095522388059702E-2</v>
      </c>
      <c r="D20" s="22">
        <v>7.5300000000000006E-2</v>
      </c>
      <c r="F20" s="21" t="s">
        <v>488</v>
      </c>
      <c r="G20" s="23">
        <v>21944</v>
      </c>
      <c r="H20" s="21">
        <v>0.65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3422</v>
      </c>
      <c r="Y20" s="24">
        <v>44811</v>
      </c>
      <c r="Z20" s="21" t="s">
        <v>513</v>
      </c>
      <c r="AA20" s="21" t="s">
        <v>494</v>
      </c>
      <c r="AB20" s="21">
        <v>10.199999999999999</v>
      </c>
      <c r="AC20" s="21" t="s">
        <v>464</v>
      </c>
      <c r="AD20" s="21">
        <v>55</v>
      </c>
    </row>
    <row r="21" spans="1:30" ht="15.75" customHeight="1" thickBot="1" x14ac:dyDescent="0.25">
      <c r="A21" s="21">
        <v>16</v>
      </c>
      <c r="B21" s="22">
        <v>3.946716417910448E-2</v>
      </c>
      <c r="C21" s="22">
        <v>3.9385074626865677E-2</v>
      </c>
      <c r="D21" s="22">
        <v>7.8799999999999995E-2</v>
      </c>
      <c r="F21" s="21" t="s">
        <v>492</v>
      </c>
      <c r="G21" s="23">
        <v>36071</v>
      </c>
      <c r="H21" s="21">
        <v>1.06</v>
      </c>
      <c r="J21" s="12">
        <v>5</v>
      </c>
      <c r="K21" s="12">
        <f>X6</f>
        <v>4077</v>
      </c>
      <c r="L21" s="18"/>
      <c r="M21" s="12"/>
      <c r="N21" s="140">
        <f>K21/$F$2</f>
        <v>0.12170149253731344</v>
      </c>
      <c r="W21" s="21">
        <v>125</v>
      </c>
      <c r="X21" s="21">
        <v>3359</v>
      </c>
      <c r="Y21" s="24">
        <v>44574</v>
      </c>
      <c r="Z21" s="21" t="s">
        <v>515</v>
      </c>
      <c r="AA21" s="21" t="s">
        <v>495</v>
      </c>
      <c r="AB21" s="21">
        <v>10</v>
      </c>
      <c r="AC21" s="21" t="s">
        <v>464</v>
      </c>
      <c r="AD21" s="21">
        <v>51</v>
      </c>
    </row>
    <row r="22" spans="1:30" ht="15.75" customHeight="1" thickBot="1" x14ac:dyDescent="0.25">
      <c r="A22" s="21">
        <v>17</v>
      </c>
      <c r="B22" s="22">
        <v>3.8032835820895519E-2</v>
      </c>
      <c r="C22" s="22">
        <v>3.8794029850746266E-2</v>
      </c>
      <c r="D22" s="22">
        <v>7.6799999999999993E-2</v>
      </c>
      <c r="F22" s="21" t="s">
        <v>493</v>
      </c>
      <c r="G22" s="23">
        <v>38141</v>
      </c>
      <c r="H22" s="21">
        <v>1.1200000000000001</v>
      </c>
      <c r="J22" s="12">
        <v>10</v>
      </c>
      <c r="K22" s="12">
        <f>X11</f>
        <v>3825</v>
      </c>
      <c r="L22" s="18"/>
      <c r="M22" s="12"/>
      <c r="N22" s="140">
        <f t="shared" ref="N22:N28" si="0">K22/$F$2</f>
        <v>0.11417910447761194</v>
      </c>
      <c r="W22" s="21">
        <v>150</v>
      </c>
      <c r="X22" s="21">
        <v>3312</v>
      </c>
      <c r="Y22" s="24">
        <v>44638</v>
      </c>
      <c r="Z22" s="21" t="s">
        <v>515</v>
      </c>
      <c r="AA22" s="21" t="s">
        <v>496</v>
      </c>
      <c r="AB22" s="21">
        <v>9.9</v>
      </c>
      <c r="AC22" s="21" t="s">
        <v>464</v>
      </c>
      <c r="AD22" s="21">
        <v>52</v>
      </c>
    </row>
    <row r="23" spans="1:30" ht="15.75" customHeight="1" thickBot="1" x14ac:dyDescent="0.25">
      <c r="A23" s="21">
        <v>18</v>
      </c>
      <c r="B23" s="22">
        <v>2.9565671641791042E-2</v>
      </c>
      <c r="C23" s="22">
        <v>2.6113432835820894E-2</v>
      </c>
      <c r="D23" s="22">
        <v>5.57E-2</v>
      </c>
      <c r="F23" s="21" t="s">
        <v>494</v>
      </c>
      <c r="G23" s="23">
        <v>37982</v>
      </c>
      <c r="H23" s="21">
        <v>1.1200000000000001</v>
      </c>
      <c r="J23" s="12">
        <v>20</v>
      </c>
      <c r="K23" s="12">
        <f>X12</f>
        <v>3737</v>
      </c>
      <c r="L23" s="18"/>
      <c r="M23" s="12"/>
      <c r="N23" s="140">
        <f t="shared" si="0"/>
        <v>0.11155223880597015</v>
      </c>
      <c r="W23" s="21">
        <v>175</v>
      </c>
      <c r="X23" s="21">
        <v>3265</v>
      </c>
      <c r="Y23" s="24">
        <v>44616</v>
      </c>
      <c r="Z23" s="21" t="s">
        <v>522</v>
      </c>
      <c r="AA23" s="21" t="s">
        <v>495</v>
      </c>
      <c r="AB23" s="21">
        <v>9.6999999999999993</v>
      </c>
      <c r="AC23" s="21" t="s">
        <v>465</v>
      </c>
      <c r="AD23" s="21">
        <v>60</v>
      </c>
    </row>
    <row r="24" spans="1:30" ht="15.75" customHeight="1" thickBot="1" x14ac:dyDescent="0.25">
      <c r="A24" s="21">
        <v>19</v>
      </c>
      <c r="B24" s="22">
        <v>1.9664179104477611E-2</v>
      </c>
      <c r="C24" s="22">
        <v>1.9074626865671639E-2</v>
      </c>
      <c r="D24" s="22">
        <v>3.8699999999999998E-2</v>
      </c>
      <c r="F24" s="21" t="s">
        <v>495</v>
      </c>
      <c r="G24" s="23">
        <v>37622</v>
      </c>
      <c r="H24" s="21">
        <v>1.1100000000000001</v>
      </c>
      <c r="J24" s="12">
        <v>30</v>
      </c>
      <c r="K24" s="12">
        <f>X14</f>
        <v>3664</v>
      </c>
      <c r="L24" s="18"/>
      <c r="M24" s="12"/>
      <c r="N24" s="140">
        <f t="shared" si="0"/>
        <v>0.10937313432835821</v>
      </c>
      <c r="W24" s="21">
        <v>200</v>
      </c>
      <c r="X24" s="21">
        <v>3226</v>
      </c>
      <c r="Y24" s="24">
        <v>44573</v>
      </c>
      <c r="Z24" s="21" t="s">
        <v>514</v>
      </c>
      <c r="AA24" s="21" t="s">
        <v>494</v>
      </c>
      <c r="AB24" s="21">
        <v>9.6</v>
      </c>
      <c r="AC24" s="21" t="s">
        <v>464</v>
      </c>
      <c r="AD24" s="21">
        <v>51</v>
      </c>
    </row>
    <row r="25" spans="1:30" ht="15.75" customHeight="1" thickBot="1" x14ac:dyDescent="0.25">
      <c r="A25" s="21">
        <v>20</v>
      </c>
      <c r="B25" s="22">
        <v>1.4158208955223879E-2</v>
      </c>
      <c r="C25" s="22">
        <v>1.4238805970149255E-2</v>
      </c>
      <c r="D25" s="22">
        <v>2.8400000000000002E-2</v>
      </c>
      <c r="F25" s="21" t="s">
        <v>496</v>
      </c>
      <c r="G25" s="23">
        <v>37024</v>
      </c>
      <c r="H25" s="21">
        <v>1.0900000000000001</v>
      </c>
      <c r="J25" s="12">
        <v>50</v>
      </c>
      <c r="K25" s="12">
        <f>X18</f>
        <v>3578</v>
      </c>
      <c r="L25" s="18"/>
      <c r="M25" s="12"/>
      <c r="N25" s="140">
        <f t="shared" si="0"/>
        <v>0.10680597014925373</v>
      </c>
    </row>
    <row r="26" spans="1:30" ht="15.75" customHeight="1" thickBot="1" x14ac:dyDescent="0.25">
      <c r="A26" s="21">
        <v>21</v>
      </c>
      <c r="B26" s="22">
        <v>1.1243283582089552E-2</v>
      </c>
      <c r="C26" s="22">
        <v>1.1391044776119404E-2</v>
      </c>
      <c r="D26" s="22">
        <v>2.2599999999999999E-2</v>
      </c>
      <c r="F26" s="21" t="s">
        <v>497</v>
      </c>
      <c r="G26" s="23">
        <v>29020</v>
      </c>
      <c r="H26" s="21">
        <v>0.86</v>
      </c>
      <c r="J26" s="12">
        <v>100</v>
      </c>
      <c r="K26" s="12">
        <f>X20</f>
        <v>3422</v>
      </c>
      <c r="L26" s="18"/>
      <c r="M26" s="12"/>
      <c r="N26" s="140">
        <f t="shared" si="0"/>
        <v>0.10214925373134329</v>
      </c>
    </row>
    <row r="27" spans="1:30" ht="15.75" customHeight="1" thickBot="1" x14ac:dyDescent="0.25">
      <c r="A27" s="21">
        <v>22</v>
      </c>
      <c r="B27" s="22">
        <v>8.8373134328358204E-3</v>
      </c>
      <c r="C27" s="22">
        <v>8.0059701492537303E-3</v>
      </c>
      <c r="D27" s="22">
        <v>1.6799999999999999E-2</v>
      </c>
      <c r="J27" s="12">
        <v>150</v>
      </c>
      <c r="K27" s="12">
        <f>X22</f>
        <v>3312</v>
      </c>
      <c r="L27" s="18"/>
      <c r="M27" s="12"/>
      <c r="N27" s="140">
        <f t="shared" si="0"/>
        <v>9.8865671641791039E-2</v>
      </c>
    </row>
    <row r="28" spans="1:30" ht="15.75" customHeight="1" thickBot="1" x14ac:dyDescent="0.25">
      <c r="A28" s="21">
        <v>23</v>
      </c>
      <c r="B28" s="22">
        <v>5.6910447761194033E-3</v>
      </c>
      <c r="C28" s="22">
        <v>4.7820895522388057E-3</v>
      </c>
      <c r="D28" s="22">
        <v>1.0500000000000001E-2</v>
      </c>
      <c r="J28" s="12">
        <v>200</v>
      </c>
      <c r="K28" s="12">
        <f>X24</f>
        <v>3226</v>
      </c>
      <c r="L28" s="18"/>
      <c r="M28" s="12"/>
      <c r="N28" s="140">
        <f t="shared" si="0"/>
        <v>9.6298507462686561E-2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Sheet56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625" hidden="1" customWidth="1"/>
  </cols>
  <sheetData>
    <row r="1" spans="1:30" ht="24" thickBot="1" x14ac:dyDescent="0.25">
      <c r="A1" s="151" t="s">
        <v>571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45300</v>
      </c>
      <c r="H2" s="7" t="s">
        <v>462</v>
      </c>
      <c r="W2" s="21">
        <v>1</v>
      </c>
      <c r="X2" s="21">
        <v>4689</v>
      </c>
      <c r="Y2" s="24">
        <v>44853</v>
      </c>
      <c r="Z2" s="21" t="s">
        <v>514</v>
      </c>
      <c r="AA2" s="21" t="s">
        <v>494</v>
      </c>
      <c r="AB2" s="21">
        <v>10.4</v>
      </c>
      <c r="AC2" s="21" t="s">
        <v>464</v>
      </c>
      <c r="AD2" s="21">
        <v>57</v>
      </c>
    </row>
    <row r="3" spans="1:30" ht="15.75" customHeight="1" thickBot="1" x14ac:dyDescent="0.25">
      <c r="W3" s="21">
        <v>2</v>
      </c>
      <c r="X3" s="21">
        <v>4560</v>
      </c>
      <c r="Y3" s="24">
        <v>44853</v>
      </c>
      <c r="Z3" s="21" t="s">
        <v>513</v>
      </c>
      <c r="AA3" s="21" t="s">
        <v>494</v>
      </c>
      <c r="AB3" s="21">
        <v>10.1</v>
      </c>
      <c r="AC3" s="21" t="s">
        <v>464</v>
      </c>
      <c r="AD3" s="21">
        <v>57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4551</v>
      </c>
      <c r="Y4" s="24">
        <v>44608</v>
      </c>
      <c r="Z4" s="21" t="s">
        <v>513</v>
      </c>
      <c r="AA4" s="21" t="s">
        <v>494</v>
      </c>
      <c r="AB4" s="21">
        <v>10</v>
      </c>
      <c r="AC4" s="21" t="s">
        <v>464</v>
      </c>
      <c r="AD4" s="21">
        <v>53</v>
      </c>
    </row>
    <row r="5" spans="1:30" ht="15.75" customHeight="1" thickBot="1" x14ac:dyDescent="0.25">
      <c r="A5" s="21">
        <v>0</v>
      </c>
      <c r="B5" s="105">
        <v>3.4724061810154521E-3</v>
      </c>
      <c r="C5" s="105">
        <v>2.7481236203090505E-3</v>
      </c>
      <c r="D5" s="136">
        <v>6.1999999999999998E-3</v>
      </c>
      <c r="F5" s="21" t="s">
        <v>471</v>
      </c>
      <c r="G5" s="23">
        <v>43726</v>
      </c>
      <c r="H5" s="26">
        <v>0.97</v>
      </c>
      <c r="J5" s="164" t="s">
        <v>472</v>
      </c>
      <c r="K5" s="165"/>
      <c r="L5" s="165"/>
      <c r="M5" s="165"/>
      <c r="N5" s="166"/>
      <c r="W5" s="21">
        <v>4</v>
      </c>
      <c r="X5" s="21">
        <v>4494</v>
      </c>
      <c r="Y5" s="24">
        <v>44624</v>
      </c>
      <c r="Z5" s="21" t="s">
        <v>514</v>
      </c>
      <c r="AA5" s="21" t="s">
        <v>496</v>
      </c>
      <c r="AB5" s="21">
        <v>9.9</v>
      </c>
      <c r="AC5" s="21" t="s">
        <v>464</v>
      </c>
      <c r="AD5" s="21">
        <v>63</v>
      </c>
    </row>
    <row r="6" spans="1:30" ht="15.75" customHeight="1" thickBot="1" x14ac:dyDescent="0.25">
      <c r="A6" s="21">
        <v>1</v>
      </c>
      <c r="B6" s="105">
        <v>2.6176600441501102E-3</v>
      </c>
      <c r="C6" s="105">
        <v>1.9097130242825607E-3</v>
      </c>
      <c r="D6" s="105">
        <v>4.4999999999999997E-3</v>
      </c>
      <c r="F6" s="21" t="s">
        <v>473</v>
      </c>
      <c r="G6" s="23">
        <v>49901</v>
      </c>
      <c r="H6" s="26">
        <v>1.1000000000000001</v>
      </c>
      <c r="J6" s="113" t="s">
        <v>474</v>
      </c>
      <c r="K6" s="114">
        <f>LARGE((K8,K9),1)</f>
        <v>0.68908220466111125</v>
      </c>
      <c r="L6" s="45"/>
      <c r="M6" s="45"/>
      <c r="N6" s="114" t="s">
        <v>465</v>
      </c>
      <c r="W6" s="21">
        <v>5</v>
      </c>
      <c r="X6" s="21">
        <v>4479</v>
      </c>
      <c r="Y6" s="24">
        <v>44606</v>
      </c>
      <c r="Z6" s="21" t="s">
        <v>514</v>
      </c>
      <c r="AA6" s="21" t="s">
        <v>492</v>
      </c>
      <c r="AB6" s="21">
        <v>9.9</v>
      </c>
      <c r="AC6" s="21" t="s">
        <v>464</v>
      </c>
      <c r="AD6" s="21">
        <v>59</v>
      </c>
    </row>
    <row r="7" spans="1:30" ht="15.75" customHeight="1" thickBot="1" x14ac:dyDescent="0.25">
      <c r="A7" s="21">
        <v>2</v>
      </c>
      <c r="B7" s="105">
        <v>1.9766004415011037E-3</v>
      </c>
      <c r="C7" s="105">
        <v>1.6302428256070641E-3</v>
      </c>
      <c r="D7" s="105">
        <v>3.5999999999999999E-3</v>
      </c>
      <c r="F7" s="21" t="s">
        <v>475</v>
      </c>
      <c r="G7" s="23">
        <v>50813</v>
      </c>
      <c r="H7" s="26">
        <v>1.1200000000000001</v>
      </c>
      <c r="J7" s="12" t="s">
        <v>476</v>
      </c>
      <c r="K7" s="114">
        <f>LARGE((K10,K11),1)</f>
        <v>0.5866179644695334</v>
      </c>
      <c r="L7" s="45"/>
      <c r="M7" s="45"/>
      <c r="N7" s="114" t="s">
        <v>464</v>
      </c>
      <c r="W7" s="21">
        <v>6</v>
      </c>
      <c r="X7" s="21">
        <v>4477</v>
      </c>
      <c r="Y7" s="24">
        <v>44635</v>
      </c>
      <c r="Z7" s="21" t="s">
        <v>514</v>
      </c>
      <c r="AA7" s="21" t="s">
        <v>493</v>
      </c>
      <c r="AB7" s="21">
        <v>9.9</v>
      </c>
      <c r="AC7" s="21" t="s">
        <v>464</v>
      </c>
      <c r="AD7" s="21">
        <v>62</v>
      </c>
    </row>
    <row r="8" spans="1:30" ht="15.75" customHeight="1" thickBot="1" x14ac:dyDescent="0.3">
      <c r="A8" s="21">
        <v>3</v>
      </c>
      <c r="B8" s="105">
        <v>1.3355408388520972E-3</v>
      </c>
      <c r="C8" s="105">
        <v>1.7699779249448124E-3</v>
      </c>
      <c r="D8" s="105">
        <v>3.0999999999999999E-3</v>
      </c>
      <c r="F8" s="21" t="s">
        <v>477</v>
      </c>
      <c r="G8" s="23">
        <v>47012</v>
      </c>
      <c r="H8" s="26">
        <v>1.04</v>
      </c>
      <c r="K8" s="16">
        <f>LARGE(B11:C11,1)/(B11+C11)</f>
        <v>0.68908220466111125</v>
      </c>
      <c r="W8" s="21">
        <v>7</v>
      </c>
      <c r="X8" s="21">
        <v>4475</v>
      </c>
      <c r="Y8" s="24">
        <v>44600</v>
      </c>
      <c r="Z8" s="21" t="s">
        <v>513</v>
      </c>
      <c r="AA8" s="21" t="s">
        <v>493</v>
      </c>
      <c r="AB8" s="21">
        <v>9.9</v>
      </c>
      <c r="AC8" s="21" t="s">
        <v>464</v>
      </c>
      <c r="AD8" s="21">
        <v>57</v>
      </c>
    </row>
    <row r="9" spans="1:30" ht="15.75" customHeight="1" thickBot="1" x14ac:dyDescent="0.3">
      <c r="A9" s="21">
        <v>4</v>
      </c>
      <c r="B9" s="105">
        <v>1.442384105960265E-3</v>
      </c>
      <c r="C9" s="105">
        <v>2.6083885209713022E-3</v>
      </c>
      <c r="D9" s="105">
        <v>4.1000000000000003E-3</v>
      </c>
      <c r="F9" s="21" t="s">
        <v>478</v>
      </c>
      <c r="G9" s="23">
        <v>44243</v>
      </c>
      <c r="H9" s="26">
        <v>0.98</v>
      </c>
      <c r="K9" s="16">
        <f>LARGE(B12:C12,1)/(B12+C12)</f>
        <v>0.56797831573044211</v>
      </c>
      <c r="W9" s="21">
        <v>8</v>
      </c>
      <c r="X9" s="21">
        <v>4437</v>
      </c>
      <c r="Y9" s="24">
        <v>44652</v>
      </c>
      <c r="Z9" s="21" t="s">
        <v>514</v>
      </c>
      <c r="AA9" s="21" t="s">
        <v>496</v>
      </c>
      <c r="AB9" s="21">
        <v>9.8000000000000007</v>
      </c>
      <c r="AC9" s="21" t="s">
        <v>464</v>
      </c>
      <c r="AD9" s="21">
        <v>56</v>
      </c>
    </row>
    <row r="10" spans="1:30" ht="15.75" customHeight="1" thickBot="1" x14ac:dyDescent="0.3">
      <c r="A10" s="21">
        <v>5</v>
      </c>
      <c r="B10" s="105">
        <v>2.88476821192053E-3</v>
      </c>
      <c r="C10" s="105">
        <v>7.7785871964679912E-3</v>
      </c>
      <c r="D10" s="105">
        <v>1.0699999999999999E-2</v>
      </c>
      <c r="F10" s="21" t="s">
        <v>479</v>
      </c>
      <c r="G10" s="23">
        <v>42689</v>
      </c>
      <c r="H10" s="26">
        <v>0.94</v>
      </c>
      <c r="K10" s="16">
        <f>LARGE(B20:C20,1)/(B20+C20)</f>
        <v>0.56325955699844554</v>
      </c>
      <c r="W10" s="21">
        <v>9</v>
      </c>
      <c r="X10" s="21">
        <v>4417</v>
      </c>
      <c r="Y10" s="24">
        <v>44622</v>
      </c>
      <c r="Z10" s="21" t="s">
        <v>513</v>
      </c>
      <c r="AA10" s="21" t="s">
        <v>494</v>
      </c>
      <c r="AB10" s="21">
        <v>9.8000000000000007</v>
      </c>
      <c r="AC10" s="21" t="s">
        <v>464</v>
      </c>
      <c r="AD10" s="21">
        <v>59</v>
      </c>
    </row>
    <row r="11" spans="1:30" ht="15.75" customHeight="1" thickBot="1" x14ac:dyDescent="0.3">
      <c r="A11" s="21">
        <v>6</v>
      </c>
      <c r="B11" s="105">
        <v>9.5624724061810149E-3</v>
      </c>
      <c r="C11" s="105">
        <v>2.1193156732891832E-2</v>
      </c>
      <c r="D11" s="105">
        <v>3.0800000000000001E-2</v>
      </c>
      <c r="F11" s="21" t="s">
        <v>480</v>
      </c>
      <c r="G11" s="23">
        <v>42301</v>
      </c>
      <c r="H11" s="26">
        <v>0.94</v>
      </c>
      <c r="K11" s="16">
        <f>LARGE(B21:C21,1)/(B21+C21)</f>
        <v>0.5866179644695334</v>
      </c>
      <c r="W11" s="21">
        <v>10</v>
      </c>
      <c r="X11" s="21">
        <v>4404</v>
      </c>
      <c r="Y11" s="24">
        <v>44620</v>
      </c>
      <c r="Z11" s="21" t="s">
        <v>513</v>
      </c>
      <c r="AA11" s="21" t="s">
        <v>492</v>
      </c>
      <c r="AB11" s="21">
        <v>9.6999999999999993</v>
      </c>
      <c r="AC11" s="21" t="s">
        <v>464</v>
      </c>
      <c r="AD11" s="21">
        <v>64</v>
      </c>
    </row>
    <row r="12" spans="1:30" ht="15.75" customHeight="1" thickBot="1" x14ac:dyDescent="0.25">
      <c r="A12" s="21">
        <v>7</v>
      </c>
      <c r="B12" s="105">
        <v>2.0407064017660043E-2</v>
      </c>
      <c r="C12" s="105">
        <v>2.6829139072847681E-2</v>
      </c>
      <c r="D12" s="105">
        <v>4.7199999999999999E-2</v>
      </c>
      <c r="F12" s="21" t="s">
        <v>481</v>
      </c>
      <c r="G12" s="23">
        <v>44778</v>
      </c>
      <c r="H12" s="26">
        <v>0.99</v>
      </c>
      <c r="W12" s="21">
        <v>20</v>
      </c>
      <c r="X12" s="21">
        <v>4344</v>
      </c>
      <c r="Y12" s="24">
        <v>44601</v>
      </c>
      <c r="Z12" s="21" t="s">
        <v>514</v>
      </c>
      <c r="AA12" s="21" t="s">
        <v>494</v>
      </c>
      <c r="AB12" s="21">
        <v>9.6</v>
      </c>
      <c r="AC12" s="21" t="s">
        <v>464</v>
      </c>
      <c r="AD12" s="21">
        <v>57</v>
      </c>
    </row>
    <row r="13" spans="1:30" ht="15.75" customHeight="1" thickBot="1" x14ac:dyDescent="0.25">
      <c r="A13" s="21">
        <v>8</v>
      </c>
      <c r="B13" s="105">
        <v>2.4680794701986756E-2</v>
      </c>
      <c r="C13" s="105">
        <v>2.7714128035320088E-2</v>
      </c>
      <c r="D13" s="105">
        <v>5.2400000000000002E-2</v>
      </c>
      <c r="F13" s="21" t="s">
        <v>482</v>
      </c>
      <c r="G13" s="23">
        <v>44011</v>
      </c>
      <c r="H13" s="26">
        <v>0.97</v>
      </c>
      <c r="W13" s="21">
        <v>25</v>
      </c>
      <c r="X13" s="21">
        <v>4337</v>
      </c>
      <c r="Y13" s="24">
        <v>44886</v>
      </c>
      <c r="Z13" s="21" t="s">
        <v>514</v>
      </c>
      <c r="AA13" s="21" t="s">
        <v>492</v>
      </c>
      <c r="AB13" s="21">
        <v>9.6</v>
      </c>
      <c r="AC13" s="21" t="s">
        <v>464</v>
      </c>
      <c r="AD13" s="21">
        <v>59</v>
      </c>
    </row>
    <row r="14" spans="1:30" ht="15.75" customHeight="1" thickBot="1" x14ac:dyDescent="0.25">
      <c r="A14" s="21">
        <v>9</v>
      </c>
      <c r="B14" s="105">
        <v>2.6764238410596029E-2</v>
      </c>
      <c r="C14" s="105">
        <v>2.6642825607064019E-2</v>
      </c>
      <c r="D14" s="105">
        <v>5.3400000000000003E-2</v>
      </c>
      <c r="F14" s="21" t="s">
        <v>483</v>
      </c>
      <c r="G14" s="23">
        <v>44210</v>
      </c>
      <c r="H14" s="26">
        <v>0.98</v>
      </c>
      <c r="W14" s="21">
        <v>30</v>
      </c>
      <c r="X14" s="21">
        <v>4325</v>
      </c>
      <c r="Y14" s="24">
        <v>44600</v>
      </c>
      <c r="Z14" s="21" t="s">
        <v>514</v>
      </c>
      <c r="AA14" s="21" t="s">
        <v>493</v>
      </c>
      <c r="AB14" s="21">
        <v>9.5</v>
      </c>
      <c r="AC14" s="21" t="s">
        <v>464</v>
      </c>
      <c r="AD14" s="21">
        <v>58</v>
      </c>
    </row>
    <row r="15" spans="1:30" ht="15.75" customHeight="1" thickBot="1" x14ac:dyDescent="0.25">
      <c r="A15" s="21">
        <v>10</v>
      </c>
      <c r="B15" s="105">
        <v>3.1465342163355413E-2</v>
      </c>
      <c r="C15" s="105">
        <v>2.901832229580574E-2</v>
      </c>
      <c r="D15" s="105">
        <v>6.0499999999999998E-2</v>
      </c>
      <c r="F15" s="21" t="s">
        <v>484</v>
      </c>
      <c r="G15" s="23">
        <v>45111</v>
      </c>
      <c r="H15" s="26">
        <v>1</v>
      </c>
      <c r="W15" s="21">
        <v>35</v>
      </c>
      <c r="X15" s="21">
        <v>4308</v>
      </c>
      <c r="Y15" s="24">
        <v>44587</v>
      </c>
      <c r="Z15" s="21" t="s">
        <v>515</v>
      </c>
      <c r="AA15" s="21" t="s">
        <v>494</v>
      </c>
      <c r="AB15" s="21">
        <v>9.5</v>
      </c>
      <c r="AC15" s="21" t="s">
        <v>464</v>
      </c>
      <c r="AD15" s="21">
        <v>57</v>
      </c>
    </row>
    <row r="16" spans="1:30" ht="15.75" customHeight="1" thickBot="1" x14ac:dyDescent="0.25">
      <c r="A16" s="21">
        <v>11</v>
      </c>
      <c r="B16" s="105">
        <v>3.68075055187638E-2</v>
      </c>
      <c r="C16" s="105">
        <v>3.1813024282560706E-2</v>
      </c>
      <c r="D16" s="105">
        <v>6.8599999999999994E-2</v>
      </c>
      <c r="F16" s="21" t="s">
        <v>485</v>
      </c>
      <c r="G16" s="23">
        <v>44181</v>
      </c>
      <c r="H16" s="21">
        <v>0.98</v>
      </c>
      <c r="W16" s="21">
        <v>40</v>
      </c>
      <c r="X16" s="21">
        <v>4294</v>
      </c>
      <c r="Y16" s="24">
        <v>44657</v>
      </c>
      <c r="Z16" s="21" t="s">
        <v>514</v>
      </c>
      <c r="AA16" s="21" t="s">
        <v>494</v>
      </c>
      <c r="AB16" s="21">
        <v>9.5</v>
      </c>
      <c r="AC16" s="21" t="s">
        <v>464</v>
      </c>
      <c r="AD16" s="21">
        <v>59</v>
      </c>
    </row>
    <row r="17" spans="1:30" ht="15.75" customHeight="1" thickBot="1" x14ac:dyDescent="0.25">
      <c r="A17" s="21">
        <v>12</v>
      </c>
      <c r="B17" s="105">
        <v>4.0066225165562915E-2</v>
      </c>
      <c r="C17" s="105">
        <v>3.3862472406181017E-2</v>
      </c>
      <c r="D17" s="105">
        <v>7.3899999999999993E-2</v>
      </c>
      <c r="W17" s="21">
        <v>45</v>
      </c>
      <c r="X17" s="21">
        <v>4290</v>
      </c>
      <c r="Y17" s="24">
        <v>44825</v>
      </c>
      <c r="Z17" s="21" t="s">
        <v>513</v>
      </c>
      <c r="AA17" s="21" t="s">
        <v>494</v>
      </c>
      <c r="AB17" s="21">
        <v>9.5</v>
      </c>
      <c r="AC17" s="21" t="s">
        <v>464</v>
      </c>
      <c r="AD17" s="21">
        <v>60</v>
      </c>
    </row>
    <row r="18" spans="1:30" ht="15.75" customHeight="1" thickBot="1" x14ac:dyDescent="0.25">
      <c r="A18" s="21">
        <v>13</v>
      </c>
      <c r="B18" s="105">
        <v>4.0012803532008825E-2</v>
      </c>
      <c r="C18" s="105">
        <v>3.3769315673289182E-2</v>
      </c>
      <c r="D18" s="105">
        <v>7.3800000000000004E-2</v>
      </c>
      <c r="W18" s="21">
        <v>50</v>
      </c>
      <c r="X18" s="21">
        <v>4270</v>
      </c>
      <c r="Y18" s="24">
        <v>44656</v>
      </c>
      <c r="Z18" s="21" t="s">
        <v>514</v>
      </c>
      <c r="AA18" s="21" t="s">
        <v>493</v>
      </c>
      <c r="AB18" s="21">
        <v>9.4</v>
      </c>
      <c r="AC18" s="21" t="s">
        <v>464</v>
      </c>
      <c r="AD18" s="21">
        <v>58</v>
      </c>
    </row>
    <row r="19" spans="1:30" ht="15.75" customHeight="1" thickBot="1" x14ac:dyDescent="0.25">
      <c r="A19" s="21">
        <v>14</v>
      </c>
      <c r="B19" s="105">
        <v>4.1241501103752756E-2</v>
      </c>
      <c r="C19" s="105">
        <v>3.3396688741721851E-2</v>
      </c>
      <c r="D19" s="105">
        <v>7.46E-2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4239</v>
      </c>
      <c r="Y19" s="24">
        <v>44644</v>
      </c>
      <c r="Z19" s="21" t="s">
        <v>514</v>
      </c>
      <c r="AA19" s="21" t="s">
        <v>495</v>
      </c>
      <c r="AB19" s="21">
        <v>9.4</v>
      </c>
      <c r="AC19" s="21" t="s">
        <v>464</v>
      </c>
      <c r="AD19" s="21">
        <v>59</v>
      </c>
    </row>
    <row r="20" spans="1:30" ht="15.75" customHeight="1" thickBot="1" x14ac:dyDescent="0.25">
      <c r="A20" s="21">
        <v>15</v>
      </c>
      <c r="B20" s="105">
        <v>4.34317880794702E-2</v>
      </c>
      <c r="C20" s="105">
        <v>3.3676158940397348E-2</v>
      </c>
      <c r="D20" s="105">
        <v>7.7100000000000002E-2</v>
      </c>
      <c r="F20" s="21" t="s">
        <v>488</v>
      </c>
      <c r="G20" s="23">
        <v>32259</v>
      </c>
      <c r="H20" s="21">
        <v>0.71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4194</v>
      </c>
      <c r="Y20" s="24">
        <v>44629</v>
      </c>
      <c r="Z20" s="21" t="s">
        <v>513</v>
      </c>
      <c r="AA20" s="21" t="s">
        <v>494</v>
      </c>
      <c r="AB20" s="21">
        <v>9.3000000000000007</v>
      </c>
      <c r="AC20" s="21" t="s">
        <v>464</v>
      </c>
      <c r="AD20" s="21">
        <v>58</v>
      </c>
    </row>
    <row r="21" spans="1:30" ht="15.75" customHeight="1" thickBot="1" x14ac:dyDescent="0.25">
      <c r="A21" s="21">
        <v>16</v>
      </c>
      <c r="B21" s="105">
        <v>4.6797350993377486E-2</v>
      </c>
      <c r="C21" s="105">
        <v>3.2977483443708613E-2</v>
      </c>
      <c r="D21" s="105">
        <v>7.9699999999999993E-2</v>
      </c>
      <c r="F21" s="21" t="s">
        <v>492</v>
      </c>
      <c r="G21" s="23">
        <v>46639</v>
      </c>
      <c r="H21" s="21">
        <v>1.03</v>
      </c>
      <c r="J21" s="12">
        <v>5</v>
      </c>
      <c r="K21" s="12">
        <f>X6</f>
        <v>4479</v>
      </c>
      <c r="L21" s="18"/>
      <c r="M21" s="12"/>
      <c r="N21" s="140">
        <f>K21/$F$2</f>
        <v>9.8874172185430459E-2</v>
      </c>
      <c r="W21" s="21">
        <v>125</v>
      </c>
      <c r="X21" s="21">
        <v>4166</v>
      </c>
      <c r="Y21" s="24">
        <v>44586</v>
      </c>
      <c r="Z21" s="21" t="s">
        <v>514</v>
      </c>
      <c r="AA21" s="21" t="s">
        <v>493</v>
      </c>
      <c r="AB21" s="21">
        <v>9.1999999999999993</v>
      </c>
      <c r="AC21" s="21" t="s">
        <v>464</v>
      </c>
      <c r="AD21" s="21">
        <v>60</v>
      </c>
    </row>
    <row r="22" spans="1:30" ht="15.75" customHeight="1" thickBot="1" x14ac:dyDescent="0.25">
      <c r="A22" s="21">
        <v>17</v>
      </c>
      <c r="B22" s="105">
        <v>4.6316556291390726E-2</v>
      </c>
      <c r="C22" s="105">
        <v>3.185960264900662E-2</v>
      </c>
      <c r="D22" s="105">
        <v>7.8200000000000006E-2</v>
      </c>
      <c r="F22" s="21" t="s">
        <v>493</v>
      </c>
      <c r="G22" s="23">
        <v>49585</v>
      </c>
      <c r="H22" s="21">
        <v>1.1000000000000001</v>
      </c>
      <c r="J22" s="12">
        <v>10</v>
      </c>
      <c r="K22" s="12">
        <f>X11</f>
        <v>4404</v>
      </c>
      <c r="L22" s="18"/>
      <c r="M22" s="12"/>
      <c r="N22" s="140">
        <f t="shared" ref="N22:N28" si="0">K22/$F$2</f>
        <v>9.7218543046357617E-2</v>
      </c>
      <c r="W22" s="21">
        <v>150</v>
      </c>
      <c r="X22" s="21">
        <v>4146</v>
      </c>
      <c r="Y22" s="24">
        <v>44897</v>
      </c>
      <c r="Z22" s="21" t="s">
        <v>515</v>
      </c>
      <c r="AA22" s="21" t="s">
        <v>496</v>
      </c>
      <c r="AB22" s="21">
        <v>9.1999999999999993</v>
      </c>
      <c r="AC22" s="21" t="s">
        <v>464</v>
      </c>
      <c r="AD22" s="21">
        <v>57</v>
      </c>
    </row>
    <row r="23" spans="1:30" ht="15.75" customHeight="1" thickBot="1" x14ac:dyDescent="0.25">
      <c r="A23" s="21">
        <v>18</v>
      </c>
      <c r="B23" s="105">
        <v>3.6166445916114787E-2</v>
      </c>
      <c r="C23" s="105">
        <v>2.5105739514348784E-2</v>
      </c>
      <c r="D23" s="105">
        <v>6.13E-2</v>
      </c>
      <c r="F23" s="21" t="s">
        <v>494</v>
      </c>
      <c r="G23" s="23">
        <v>48839</v>
      </c>
      <c r="H23" s="21">
        <v>1.08</v>
      </c>
      <c r="J23" s="12">
        <v>20</v>
      </c>
      <c r="K23" s="12">
        <f>X12</f>
        <v>4344</v>
      </c>
      <c r="L23" s="18"/>
      <c r="M23" s="12"/>
      <c r="N23" s="140">
        <f t="shared" si="0"/>
        <v>9.5894039735099343E-2</v>
      </c>
      <c r="W23" s="21">
        <v>175</v>
      </c>
      <c r="X23" s="21">
        <v>4125</v>
      </c>
      <c r="Y23" s="24">
        <v>44908</v>
      </c>
      <c r="Z23" s="21" t="s">
        <v>513</v>
      </c>
      <c r="AA23" s="21" t="s">
        <v>493</v>
      </c>
      <c r="AB23" s="21">
        <v>9.1</v>
      </c>
      <c r="AC23" s="21" t="s">
        <v>464</v>
      </c>
      <c r="AD23" s="21">
        <v>58</v>
      </c>
    </row>
    <row r="24" spans="1:30" ht="15.75" customHeight="1" thickBot="1" x14ac:dyDescent="0.25">
      <c r="A24" s="21">
        <v>19</v>
      </c>
      <c r="B24" s="105">
        <v>2.5535540838852098E-2</v>
      </c>
      <c r="C24" s="105">
        <v>2.0121854304635763E-2</v>
      </c>
      <c r="D24" s="105">
        <v>4.5600000000000002E-2</v>
      </c>
      <c r="F24" s="21" t="s">
        <v>495</v>
      </c>
      <c r="G24" s="23">
        <v>47583</v>
      </c>
      <c r="H24" s="21">
        <v>1.05</v>
      </c>
      <c r="J24" s="12">
        <v>30</v>
      </c>
      <c r="K24" s="12">
        <f>X14</f>
        <v>4325</v>
      </c>
      <c r="L24" s="18"/>
      <c r="M24" s="12"/>
      <c r="N24" s="140">
        <f t="shared" si="0"/>
        <v>9.5474613686534218E-2</v>
      </c>
      <c r="W24" s="21">
        <v>200</v>
      </c>
      <c r="X24" s="21">
        <v>4104</v>
      </c>
      <c r="Y24" s="24">
        <v>44865</v>
      </c>
      <c r="Z24" s="21" t="s">
        <v>514</v>
      </c>
      <c r="AA24" s="21" t="s">
        <v>492</v>
      </c>
      <c r="AB24" s="21">
        <v>9.1</v>
      </c>
      <c r="AC24" s="21" t="s">
        <v>464</v>
      </c>
      <c r="AD24" s="21">
        <v>59</v>
      </c>
    </row>
    <row r="25" spans="1:30" ht="15.75" customHeight="1" thickBot="1" x14ac:dyDescent="0.25">
      <c r="A25" s="21">
        <v>20</v>
      </c>
      <c r="B25" s="105">
        <v>1.9552317880794704E-2</v>
      </c>
      <c r="C25" s="105">
        <v>1.5743487858719644E-2</v>
      </c>
      <c r="D25" s="105">
        <v>3.5299999999999998E-2</v>
      </c>
      <c r="F25" s="21" t="s">
        <v>496</v>
      </c>
      <c r="G25" s="23">
        <v>50573</v>
      </c>
      <c r="H25" s="21">
        <v>1.1200000000000001</v>
      </c>
      <c r="J25" s="12">
        <v>50</v>
      </c>
      <c r="K25" s="12">
        <f>X18</f>
        <v>4270</v>
      </c>
      <c r="L25" s="18"/>
      <c r="M25" s="12"/>
      <c r="N25" s="140">
        <f t="shared" si="0"/>
        <v>9.4260485651214129E-2</v>
      </c>
    </row>
    <row r="26" spans="1:30" ht="15.75" customHeight="1" thickBot="1" x14ac:dyDescent="0.25">
      <c r="A26" s="21">
        <v>21</v>
      </c>
      <c r="B26" s="105">
        <v>1.4530684326710817E-2</v>
      </c>
      <c r="C26" s="105">
        <v>1.1644591611479028E-2</v>
      </c>
      <c r="D26" s="105">
        <v>2.6200000000000001E-2</v>
      </c>
      <c r="F26" s="21" t="s">
        <v>497</v>
      </c>
      <c r="G26" s="23">
        <v>41250</v>
      </c>
      <c r="H26" s="21">
        <v>0.91</v>
      </c>
      <c r="J26" s="12">
        <v>100</v>
      </c>
      <c r="K26" s="12">
        <f>X20</f>
        <v>4194</v>
      </c>
      <c r="L26" s="18"/>
      <c r="M26" s="12"/>
      <c r="N26" s="140">
        <f t="shared" si="0"/>
        <v>9.2582781456953644E-2</v>
      </c>
    </row>
    <row r="27" spans="1:30" ht="15.75" customHeight="1" thickBot="1" x14ac:dyDescent="0.25">
      <c r="A27" s="21">
        <v>22</v>
      </c>
      <c r="B27" s="105">
        <v>1.0844591611479028E-2</v>
      </c>
      <c r="C27" s="105">
        <v>7.5922737306843256E-3</v>
      </c>
      <c r="D27" s="105">
        <v>1.84E-2</v>
      </c>
      <c r="J27" s="12">
        <v>150</v>
      </c>
      <c r="K27" s="12">
        <f>X22</f>
        <v>4146</v>
      </c>
      <c r="L27" s="18"/>
      <c r="M27" s="12"/>
      <c r="N27" s="140">
        <f t="shared" si="0"/>
        <v>9.1523178807947025E-2</v>
      </c>
    </row>
    <row r="28" spans="1:30" ht="15.75" customHeight="1" thickBot="1" x14ac:dyDescent="0.25">
      <c r="A28" s="21">
        <v>23</v>
      </c>
      <c r="B28" s="105">
        <v>6.3037527593818986E-3</v>
      </c>
      <c r="C28" s="105">
        <v>4.3783664459161147E-3</v>
      </c>
      <c r="D28" s="105">
        <v>1.0699999999999999E-2</v>
      </c>
      <c r="J28" s="12">
        <v>200</v>
      </c>
      <c r="K28" s="12">
        <f>X24</f>
        <v>4104</v>
      </c>
      <c r="L28" s="18"/>
      <c r="M28" s="12"/>
      <c r="N28" s="140">
        <f t="shared" si="0"/>
        <v>9.059602649006622E-2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Sheet57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25" hidden="1" customWidth="1"/>
  </cols>
  <sheetData>
    <row r="1" spans="1:30" ht="24" thickBot="1" x14ac:dyDescent="0.25">
      <c r="A1" s="151" t="s">
        <v>507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25">
      <c r="A2" s="106"/>
      <c r="B2" s="106"/>
      <c r="C2" s="106"/>
      <c r="D2" s="107" t="s">
        <v>673</v>
      </c>
      <c r="E2" s="106"/>
      <c r="F2" s="108">
        <v>40000</v>
      </c>
      <c r="G2" s="106"/>
      <c r="H2" s="109" t="s">
        <v>462</v>
      </c>
      <c r="I2" s="106"/>
      <c r="J2" s="106"/>
      <c r="K2" s="106"/>
      <c r="L2" s="106"/>
      <c r="M2" s="106"/>
      <c r="N2" s="106"/>
      <c r="O2" s="106"/>
      <c r="P2" s="106"/>
      <c r="Q2" s="106"/>
      <c r="R2" s="106"/>
      <c r="S2" s="106"/>
      <c r="T2" s="106"/>
      <c r="U2" s="106"/>
      <c r="W2" s="21">
        <v>1</v>
      </c>
      <c r="X2" s="21">
        <v>4209</v>
      </c>
      <c r="Y2" s="24">
        <v>44600</v>
      </c>
      <c r="Z2" s="21" t="s">
        <v>515</v>
      </c>
      <c r="AA2" s="21" t="s">
        <v>493</v>
      </c>
      <c r="AB2" s="21">
        <v>10.5</v>
      </c>
      <c r="AC2" s="21" t="s">
        <v>465</v>
      </c>
      <c r="AD2" s="21">
        <v>51</v>
      </c>
    </row>
    <row r="3" spans="1:30" ht="15.75" customHeight="1" thickBot="1" x14ac:dyDescent="0.25">
      <c r="A3" s="106"/>
      <c r="B3" s="106"/>
      <c r="C3" s="106"/>
      <c r="D3" s="106"/>
      <c r="E3" s="106"/>
      <c r="F3" s="106"/>
      <c r="G3" s="106"/>
      <c r="H3" s="106"/>
      <c r="I3" s="106"/>
      <c r="J3" s="106"/>
      <c r="K3" s="106"/>
      <c r="L3" s="106"/>
      <c r="M3" s="106"/>
      <c r="N3" s="106"/>
      <c r="O3" s="106"/>
      <c r="P3" s="106"/>
      <c r="Q3" s="106"/>
      <c r="R3" s="106"/>
      <c r="S3" s="106"/>
      <c r="T3" s="106"/>
      <c r="U3" s="106"/>
      <c r="W3" s="21">
        <v>2</v>
      </c>
      <c r="X3" s="21">
        <v>4122</v>
      </c>
      <c r="Y3" s="24">
        <v>44589</v>
      </c>
      <c r="Z3" s="21" t="s">
        <v>517</v>
      </c>
      <c r="AA3" s="21" t="s">
        <v>496</v>
      </c>
      <c r="AB3" s="21">
        <v>10.3</v>
      </c>
      <c r="AC3" s="21" t="s">
        <v>465</v>
      </c>
      <c r="AD3" s="21">
        <v>54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E4" s="101"/>
      <c r="F4" s="11" t="s">
        <v>467</v>
      </c>
      <c r="G4" s="11" t="s">
        <v>468</v>
      </c>
      <c r="H4" s="11" t="s">
        <v>469</v>
      </c>
      <c r="I4" s="101"/>
      <c r="J4" s="189" t="s">
        <v>470</v>
      </c>
      <c r="K4" s="190"/>
      <c r="L4" s="190"/>
      <c r="M4" s="190"/>
      <c r="N4" s="191"/>
      <c r="O4" s="106"/>
      <c r="P4" s="106"/>
      <c r="Q4" s="106"/>
      <c r="R4" s="106"/>
      <c r="S4" s="106"/>
      <c r="T4" s="106"/>
      <c r="U4" s="106"/>
      <c r="W4" s="21">
        <v>3</v>
      </c>
      <c r="X4" s="21">
        <v>4115</v>
      </c>
      <c r="Y4" s="24">
        <v>44918</v>
      </c>
      <c r="Z4" s="21" t="s">
        <v>517</v>
      </c>
      <c r="AA4" s="21" t="s">
        <v>496</v>
      </c>
      <c r="AB4" s="21">
        <v>10.3</v>
      </c>
      <c r="AC4" s="21" t="s">
        <v>465</v>
      </c>
      <c r="AD4" s="21">
        <v>54</v>
      </c>
    </row>
    <row r="5" spans="1:30" ht="15.75" customHeight="1" thickBot="1" x14ac:dyDescent="0.25">
      <c r="A5" s="21">
        <v>0</v>
      </c>
      <c r="B5" s="22">
        <v>3.6854999999999995E-3</v>
      </c>
      <c r="C5" s="22">
        <v>3.3245000000000006E-3</v>
      </c>
      <c r="D5" s="41">
        <v>7.0000000000000001E-3</v>
      </c>
      <c r="E5" s="101"/>
      <c r="F5" s="21" t="s">
        <v>471</v>
      </c>
      <c r="G5" s="23">
        <v>41576</v>
      </c>
      <c r="H5" s="21">
        <v>1.04</v>
      </c>
      <c r="I5" s="101"/>
      <c r="J5" s="164" t="s">
        <v>472</v>
      </c>
      <c r="K5" s="165"/>
      <c r="L5" s="165"/>
      <c r="M5" s="165"/>
      <c r="N5" s="166"/>
      <c r="O5" s="106"/>
      <c r="P5" s="106"/>
      <c r="Q5" s="106"/>
      <c r="R5" s="106"/>
      <c r="S5" s="106"/>
      <c r="T5" s="106"/>
      <c r="U5" s="106"/>
      <c r="W5" s="21">
        <v>4</v>
      </c>
      <c r="X5" s="21">
        <v>4103</v>
      </c>
      <c r="Y5" s="24">
        <v>44600</v>
      </c>
      <c r="Z5" s="21" t="s">
        <v>513</v>
      </c>
      <c r="AA5" s="21" t="s">
        <v>493</v>
      </c>
      <c r="AB5" s="21">
        <v>10.3</v>
      </c>
      <c r="AC5" s="21" t="s">
        <v>465</v>
      </c>
      <c r="AD5" s="21">
        <v>50</v>
      </c>
    </row>
    <row r="6" spans="1:30" ht="15.75" customHeight="1" thickBot="1" x14ac:dyDescent="0.25">
      <c r="A6" s="21">
        <v>1</v>
      </c>
      <c r="B6" s="22">
        <v>2.5025E-3</v>
      </c>
      <c r="C6" s="22">
        <v>2.5070000000000001E-3</v>
      </c>
      <c r="D6" s="22">
        <v>5.0000000000000001E-3</v>
      </c>
      <c r="E6" s="101"/>
      <c r="F6" s="21" t="s">
        <v>473</v>
      </c>
      <c r="G6" s="23">
        <v>45764</v>
      </c>
      <c r="H6" s="21">
        <v>1.1499999999999999</v>
      </c>
      <c r="I6" s="101"/>
      <c r="J6" s="47" t="s">
        <v>474</v>
      </c>
      <c r="K6" s="48">
        <f>LARGE((K8,K9),1)</f>
        <v>0.68994654511864562</v>
      </c>
      <c r="L6" s="101"/>
      <c r="M6" s="101"/>
      <c r="N6" s="48" t="s">
        <v>465</v>
      </c>
      <c r="O6" s="106"/>
      <c r="P6" s="106"/>
      <c r="Q6" s="106"/>
      <c r="R6" s="106"/>
      <c r="S6" s="106"/>
      <c r="T6" s="106"/>
      <c r="U6" s="106"/>
      <c r="W6" s="21">
        <v>5</v>
      </c>
      <c r="X6" s="21">
        <v>4042</v>
      </c>
      <c r="Y6" s="24">
        <v>44601</v>
      </c>
      <c r="Z6" s="21" t="s">
        <v>517</v>
      </c>
      <c r="AA6" s="21" t="s">
        <v>494</v>
      </c>
      <c r="AB6" s="21">
        <v>10.1</v>
      </c>
      <c r="AC6" s="21" t="s">
        <v>465</v>
      </c>
      <c r="AD6" s="21">
        <v>55</v>
      </c>
    </row>
    <row r="7" spans="1:30" ht="15.75" customHeight="1" thickBot="1" x14ac:dyDescent="0.25">
      <c r="A7" s="21">
        <v>2</v>
      </c>
      <c r="B7" s="22">
        <v>1.9109999999999999E-3</v>
      </c>
      <c r="C7" s="22">
        <v>2.2345000000000004E-3</v>
      </c>
      <c r="D7" s="22">
        <v>4.1999999999999997E-3</v>
      </c>
      <c r="E7" s="101"/>
      <c r="F7" s="21" t="s">
        <v>475</v>
      </c>
      <c r="G7" s="23">
        <v>45499</v>
      </c>
      <c r="H7" s="21">
        <v>1.1399999999999999</v>
      </c>
      <c r="I7" s="101"/>
      <c r="J7" s="21" t="s">
        <v>476</v>
      </c>
      <c r="K7" s="48">
        <f>LARGE((K10,K11),1)</f>
        <v>0.52236421725239612</v>
      </c>
      <c r="L7" s="101"/>
      <c r="M7" s="101"/>
      <c r="N7" s="48" t="s">
        <v>465</v>
      </c>
      <c r="O7" s="106"/>
      <c r="P7" s="106"/>
      <c r="Q7" s="106"/>
      <c r="R7" s="106"/>
      <c r="S7" s="106"/>
      <c r="T7" s="106"/>
      <c r="U7" s="106"/>
      <c r="W7" s="21">
        <v>6</v>
      </c>
      <c r="X7" s="21">
        <v>4041</v>
      </c>
      <c r="Y7" s="24">
        <v>44636</v>
      </c>
      <c r="Z7" s="21" t="s">
        <v>513</v>
      </c>
      <c r="AA7" s="21" t="s">
        <v>494</v>
      </c>
      <c r="AB7" s="21">
        <v>10.1</v>
      </c>
      <c r="AC7" s="21" t="s">
        <v>464</v>
      </c>
      <c r="AD7" s="21">
        <v>55</v>
      </c>
    </row>
    <row r="8" spans="1:30" ht="15.75" customHeight="1" thickBot="1" x14ac:dyDescent="0.25">
      <c r="A8" s="21">
        <v>3</v>
      </c>
      <c r="B8" s="22">
        <v>1.4104999999999999E-3</v>
      </c>
      <c r="C8" s="22">
        <v>1.9074999999999999E-3</v>
      </c>
      <c r="D8" s="22">
        <v>3.3E-3</v>
      </c>
      <c r="E8" s="101"/>
      <c r="F8" s="21" t="s">
        <v>477</v>
      </c>
      <c r="G8" s="23">
        <v>42408</v>
      </c>
      <c r="H8" s="21">
        <v>1.06</v>
      </c>
      <c r="I8" s="101"/>
      <c r="J8" s="101"/>
      <c r="K8" s="52">
        <f>LARGE(B11:C11,1)/(B11+C11)</f>
        <v>0.68994654511864562</v>
      </c>
      <c r="L8" s="101"/>
      <c r="M8" s="101"/>
      <c r="N8" s="101"/>
      <c r="O8" s="106"/>
      <c r="P8" s="106"/>
      <c r="Q8" s="106"/>
      <c r="R8" s="106"/>
      <c r="S8" s="106"/>
      <c r="T8" s="106"/>
      <c r="U8" s="106"/>
      <c r="W8" s="21">
        <v>7</v>
      </c>
      <c r="X8" s="21">
        <v>4032</v>
      </c>
      <c r="Y8" s="24">
        <v>44916</v>
      </c>
      <c r="Z8" s="21" t="s">
        <v>514</v>
      </c>
      <c r="AA8" s="21" t="s">
        <v>494</v>
      </c>
      <c r="AB8" s="21">
        <v>10.1</v>
      </c>
      <c r="AC8" s="21" t="s">
        <v>464</v>
      </c>
      <c r="AD8" s="21">
        <v>51</v>
      </c>
    </row>
    <row r="9" spans="1:30" ht="15.75" customHeight="1" thickBot="1" x14ac:dyDescent="0.25">
      <c r="A9" s="21">
        <v>4</v>
      </c>
      <c r="B9" s="22">
        <v>1.4104999999999999E-3</v>
      </c>
      <c r="C9" s="22">
        <v>2.9430000000000003E-3</v>
      </c>
      <c r="D9" s="22">
        <v>4.3E-3</v>
      </c>
      <c r="E9" s="101"/>
      <c r="F9" s="21" t="s">
        <v>478</v>
      </c>
      <c r="G9" s="23">
        <v>39320</v>
      </c>
      <c r="H9" s="21">
        <v>0.98</v>
      </c>
      <c r="I9" s="101"/>
      <c r="J9" s="101"/>
      <c r="K9" s="52">
        <f>LARGE(B12:C12,1)/(B12+C12)</f>
        <v>0.6397494731451755</v>
      </c>
      <c r="L9" s="101"/>
      <c r="M9" s="101"/>
      <c r="N9" s="101"/>
      <c r="O9" s="106"/>
      <c r="P9" s="106"/>
      <c r="Q9" s="106"/>
      <c r="R9" s="106"/>
      <c r="S9" s="106"/>
      <c r="T9" s="106"/>
      <c r="U9" s="106"/>
      <c r="W9" s="21">
        <v>8</v>
      </c>
      <c r="X9" s="21">
        <v>4026</v>
      </c>
      <c r="Y9" s="24">
        <v>44659</v>
      </c>
      <c r="Z9" s="21" t="s">
        <v>515</v>
      </c>
      <c r="AA9" s="21" t="s">
        <v>496</v>
      </c>
      <c r="AB9" s="21">
        <v>10.1</v>
      </c>
      <c r="AC9" s="21" t="s">
        <v>465</v>
      </c>
      <c r="AD9" s="21">
        <v>52</v>
      </c>
    </row>
    <row r="10" spans="1:30" ht="15.75" customHeight="1" thickBot="1" x14ac:dyDescent="0.25">
      <c r="A10" s="21">
        <v>5</v>
      </c>
      <c r="B10" s="22">
        <v>3.094E-3</v>
      </c>
      <c r="C10" s="22">
        <v>8.1204999999999992E-3</v>
      </c>
      <c r="D10" s="22">
        <v>1.12E-2</v>
      </c>
      <c r="E10" s="101"/>
      <c r="F10" s="21" t="s">
        <v>479</v>
      </c>
      <c r="G10" s="23">
        <v>36314</v>
      </c>
      <c r="H10" s="21">
        <v>0.91</v>
      </c>
      <c r="I10" s="101"/>
      <c r="J10" s="101"/>
      <c r="K10" s="52">
        <f>LARGE(B20:C20,1)/(B20+C20)</f>
        <v>0.52236421725239612</v>
      </c>
      <c r="L10" s="101"/>
      <c r="M10" s="101"/>
      <c r="N10" s="101"/>
      <c r="O10" s="106"/>
      <c r="P10" s="106"/>
      <c r="Q10" s="106"/>
      <c r="R10" s="106"/>
      <c r="S10" s="106"/>
      <c r="T10" s="106"/>
      <c r="U10" s="106"/>
      <c r="W10" s="21">
        <v>9</v>
      </c>
      <c r="X10" s="21">
        <v>4011</v>
      </c>
      <c r="Y10" s="24">
        <v>44589</v>
      </c>
      <c r="Z10" s="21" t="s">
        <v>513</v>
      </c>
      <c r="AA10" s="21" t="s">
        <v>496</v>
      </c>
      <c r="AB10" s="21">
        <v>10</v>
      </c>
      <c r="AC10" s="21" t="s">
        <v>464</v>
      </c>
      <c r="AD10" s="21">
        <v>52</v>
      </c>
    </row>
    <row r="11" spans="1:30" ht="15.75" customHeight="1" thickBot="1" x14ac:dyDescent="0.25">
      <c r="A11" s="21">
        <v>6</v>
      </c>
      <c r="B11" s="22">
        <v>1.02375E-2</v>
      </c>
      <c r="C11" s="22">
        <v>2.2780999999999996E-2</v>
      </c>
      <c r="D11" s="22">
        <v>3.3000000000000002E-2</v>
      </c>
      <c r="E11" s="101"/>
      <c r="F11" s="21" t="s">
        <v>480</v>
      </c>
      <c r="G11" s="23">
        <v>36374</v>
      </c>
      <c r="H11" s="21">
        <v>0.91</v>
      </c>
      <c r="I11" s="101"/>
      <c r="J11" s="101"/>
      <c r="K11" s="52">
        <f>LARGE(B21:C21,1)/(B21+C21)</f>
        <v>0.50482741501397932</v>
      </c>
      <c r="L11" s="101"/>
      <c r="M11" s="101"/>
      <c r="N11" s="101"/>
      <c r="O11" s="106"/>
      <c r="P11" s="106"/>
      <c r="Q11" s="106"/>
      <c r="R11" s="106"/>
      <c r="S11" s="106"/>
      <c r="T11" s="106"/>
      <c r="U11" s="106"/>
      <c r="W11" s="21">
        <v>10</v>
      </c>
      <c r="X11" s="21">
        <v>4003</v>
      </c>
      <c r="Y11" s="24">
        <v>44606</v>
      </c>
      <c r="Z11" s="21" t="s">
        <v>513</v>
      </c>
      <c r="AA11" s="21" t="s">
        <v>492</v>
      </c>
      <c r="AB11" s="21">
        <v>10</v>
      </c>
      <c r="AC11" s="21" t="s">
        <v>464</v>
      </c>
      <c r="AD11" s="21">
        <v>51</v>
      </c>
    </row>
    <row r="12" spans="1:30" ht="15.75" customHeight="1" thickBot="1" x14ac:dyDescent="0.25">
      <c r="A12" s="21">
        <v>7</v>
      </c>
      <c r="B12" s="22">
        <v>1.8290999999999998E-2</v>
      </c>
      <c r="C12" s="22">
        <v>3.2481999999999997E-2</v>
      </c>
      <c r="D12" s="22">
        <v>5.0799999999999998E-2</v>
      </c>
      <c r="E12" s="101"/>
      <c r="F12" s="21" t="s">
        <v>481</v>
      </c>
      <c r="G12" s="23">
        <v>37441</v>
      </c>
      <c r="H12" s="21">
        <v>0.94</v>
      </c>
      <c r="I12" s="101"/>
      <c r="J12" s="101"/>
      <c r="K12" s="101"/>
      <c r="L12" s="101"/>
      <c r="M12" s="101"/>
      <c r="N12" s="101"/>
      <c r="O12" s="106"/>
      <c r="P12" s="106"/>
      <c r="Q12" s="106"/>
      <c r="R12" s="106"/>
      <c r="S12" s="106"/>
      <c r="T12" s="106"/>
      <c r="U12" s="106"/>
      <c r="W12" s="21">
        <v>20</v>
      </c>
      <c r="X12" s="21">
        <v>3906</v>
      </c>
      <c r="Y12" s="24">
        <v>44603</v>
      </c>
      <c r="Z12" s="21" t="s">
        <v>515</v>
      </c>
      <c r="AA12" s="21" t="s">
        <v>496</v>
      </c>
      <c r="AB12" s="21">
        <v>9.8000000000000007</v>
      </c>
      <c r="AC12" s="21" t="s">
        <v>465</v>
      </c>
      <c r="AD12" s="21">
        <v>51</v>
      </c>
    </row>
    <row r="13" spans="1:30" ht="15.75" customHeight="1" thickBot="1" x14ac:dyDescent="0.25">
      <c r="A13" s="21">
        <v>8</v>
      </c>
      <c r="B13" s="22">
        <v>1.9473999999999998E-2</v>
      </c>
      <c r="C13" s="22">
        <v>3.1991499999999999E-2</v>
      </c>
      <c r="D13" s="22">
        <v>5.1499999999999997E-2</v>
      </c>
      <c r="E13" s="101"/>
      <c r="F13" s="21" t="s">
        <v>482</v>
      </c>
      <c r="G13" s="23">
        <v>35943</v>
      </c>
      <c r="H13" s="21">
        <v>0.9</v>
      </c>
      <c r="I13" s="101"/>
      <c r="J13" s="101"/>
      <c r="K13" s="101"/>
      <c r="L13" s="101"/>
      <c r="M13" s="101"/>
      <c r="N13" s="101"/>
      <c r="O13" s="106"/>
      <c r="P13" s="106"/>
      <c r="Q13" s="106"/>
      <c r="R13" s="106"/>
      <c r="S13" s="106"/>
      <c r="T13" s="106"/>
      <c r="U13" s="106"/>
      <c r="W13" s="21">
        <v>25</v>
      </c>
      <c r="X13" s="21">
        <v>3889</v>
      </c>
      <c r="Y13" s="24">
        <v>44673</v>
      </c>
      <c r="Z13" s="21" t="s">
        <v>515</v>
      </c>
      <c r="AA13" s="21" t="s">
        <v>496</v>
      </c>
      <c r="AB13" s="21">
        <v>9.6999999999999993</v>
      </c>
      <c r="AC13" s="21" t="s">
        <v>464</v>
      </c>
      <c r="AD13" s="21">
        <v>52</v>
      </c>
    </row>
    <row r="14" spans="1:30" ht="15.75" customHeight="1" thickBot="1" x14ac:dyDescent="0.25">
      <c r="A14" s="21">
        <v>9</v>
      </c>
      <c r="B14" s="22">
        <v>2.12485E-2</v>
      </c>
      <c r="C14" s="22">
        <v>2.9484500000000004E-2</v>
      </c>
      <c r="D14" s="22">
        <v>5.0799999999999998E-2</v>
      </c>
      <c r="E14" s="101"/>
      <c r="F14" s="21" t="s">
        <v>483</v>
      </c>
      <c r="G14" s="23">
        <v>39395</v>
      </c>
      <c r="H14" s="21">
        <v>0.99</v>
      </c>
      <c r="I14" s="101"/>
      <c r="J14" s="101"/>
      <c r="K14" s="101"/>
      <c r="L14" s="101"/>
      <c r="M14" s="101"/>
      <c r="N14" s="101"/>
      <c r="O14" s="106"/>
      <c r="P14" s="106"/>
      <c r="Q14" s="106"/>
      <c r="R14" s="106"/>
      <c r="S14" s="106"/>
      <c r="T14" s="106"/>
      <c r="U14" s="106"/>
      <c r="W14" s="21">
        <v>30</v>
      </c>
      <c r="X14" s="21">
        <v>3871</v>
      </c>
      <c r="Y14" s="24">
        <v>44606</v>
      </c>
      <c r="Z14" s="21" t="s">
        <v>514</v>
      </c>
      <c r="AA14" s="21" t="s">
        <v>492</v>
      </c>
      <c r="AB14" s="21">
        <v>9.6999999999999993</v>
      </c>
      <c r="AC14" s="21" t="s">
        <v>464</v>
      </c>
      <c r="AD14" s="21">
        <v>51</v>
      </c>
    </row>
    <row r="15" spans="1:30" ht="15.75" customHeight="1" thickBot="1" x14ac:dyDescent="0.25">
      <c r="A15" s="21">
        <v>10</v>
      </c>
      <c r="B15" s="22">
        <v>2.7208999999999997E-2</v>
      </c>
      <c r="C15" s="22">
        <v>3.1773500000000003E-2</v>
      </c>
      <c r="D15" s="22">
        <v>5.8999999999999997E-2</v>
      </c>
      <c r="E15" s="101"/>
      <c r="F15" s="21" t="s">
        <v>484</v>
      </c>
      <c r="G15" s="23">
        <v>38240</v>
      </c>
      <c r="H15" s="21">
        <v>0.96</v>
      </c>
      <c r="I15" s="101"/>
      <c r="J15" s="101"/>
      <c r="K15" s="101"/>
      <c r="L15" s="101"/>
      <c r="M15" s="101"/>
      <c r="N15" s="101"/>
      <c r="O15" s="106"/>
      <c r="P15" s="106"/>
      <c r="Q15" s="106"/>
      <c r="R15" s="106"/>
      <c r="S15" s="106"/>
      <c r="T15" s="106"/>
      <c r="U15" s="106"/>
      <c r="W15" s="21">
        <v>35</v>
      </c>
      <c r="X15" s="21">
        <v>3834</v>
      </c>
      <c r="Y15" s="24">
        <v>44597</v>
      </c>
      <c r="Z15" s="21" t="s">
        <v>518</v>
      </c>
      <c r="AA15" s="21" t="s">
        <v>497</v>
      </c>
      <c r="AB15" s="21">
        <v>9.6</v>
      </c>
      <c r="AC15" s="21" t="s">
        <v>465</v>
      </c>
      <c r="AD15" s="21">
        <v>53</v>
      </c>
    </row>
    <row r="16" spans="1:30" ht="15.75" customHeight="1" thickBot="1" x14ac:dyDescent="0.25">
      <c r="A16" s="21">
        <v>11</v>
      </c>
      <c r="B16" s="22">
        <v>3.2396000000000001E-2</v>
      </c>
      <c r="C16" s="22">
        <v>3.5970000000000002E-2</v>
      </c>
      <c r="D16" s="22">
        <v>6.8400000000000002E-2</v>
      </c>
      <c r="E16" s="101"/>
      <c r="F16" s="21" t="s">
        <v>485</v>
      </c>
      <c r="G16" s="23">
        <v>40621</v>
      </c>
      <c r="H16" s="21">
        <v>1.02</v>
      </c>
      <c r="I16" s="101"/>
      <c r="J16" s="101"/>
      <c r="K16" s="101"/>
      <c r="L16" s="101"/>
      <c r="M16" s="101"/>
      <c r="N16" s="101"/>
      <c r="O16" s="106"/>
      <c r="P16" s="106"/>
      <c r="Q16" s="106"/>
      <c r="R16" s="106"/>
      <c r="S16" s="106"/>
      <c r="T16" s="106"/>
      <c r="U16" s="106"/>
      <c r="W16" s="21">
        <v>40</v>
      </c>
      <c r="X16" s="21">
        <v>3826</v>
      </c>
      <c r="Y16" s="24">
        <v>44622</v>
      </c>
      <c r="Z16" s="21" t="s">
        <v>513</v>
      </c>
      <c r="AA16" s="21" t="s">
        <v>494</v>
      </c>
      <c r="AB16" s="21">
        <v>9.6</v>
      </c>
      <c r="AC16" s="21" t="s">
        <v>464</v>
      </c>
      <c r="AD16" s="21">
        <v>53</v>
      </c>
    </row>
    <row r="17" spans="1:30" ht="15.75" customHeight="1" thickBot="1" x14ac:dyDescent="0.25">
      <c r="A17" s="21">
        <v>12</v>
      </c>
      <c r="B17" s="22">
        <v>3.5035000000000004E-2</v>
      </c>
      <c r="C17" s="22">
        <v>4.0112000000000002E-2</v>
      </c>
      <c r="D17" s="22">
        <v>7.5200000000000003E-2</v>
      </c>
      <c r="E17" s="101"/>
      <c r="F17" s="101"/>
      <c r="G17" s="101"/>
      <c r="H17" s="101"/>
      <c r="I17" s="101"/>
      <c r="J17" s="101"/>
      <c r="K17" s="101"/>
      <c r="L17" s="101"/>
      <c r="M17" s="101"/>
      <c r="N17" s="101"/>
      <c r="O17" s="106"/>
      <c r="P17" s="106"/>
      <c r="Q17" s="106"/>
      <c r="R17" s="106"/>
      <c r="S17" s="106"/>
      <c r="T17" s="106"/>
      <c r="U17" s="106"/>
      <c r="W17" s="21">
        <v>45</v>
      </c>
      <c r="X17" s="21">
        <v>3811</v>
      </c>
      <c r="Y17" s="24">
        <v>44624</v>
      </c>
      <c r="Z17" s="21" t="s">
        <v>515</v>
      </c>
      <c r="AA17" s="21" t="s">
        <v>496</v>
      </c>
      <c r="AB17" s="21">
        <v>9.5</v>
      </c>
      <c r="AC17" s="21" t="s">
        <v>465</v>
      </c>
      <c r="AD17" s="21">
        <v>52</v>
      </c>
    </row>
    <row r="18" spans="1:30" ht="15.75" customHeight="1" thickBot="1" x14ac:dyDescent="0.25">
      <c r="A18" s="21">
        <v>13</v>
      </c>
      <c r="B18" s="22">
        <v>3.5398999999999993E-2</v>
      </c>
      <c r="C18" s="22">
        <v>4.0438999999999996E-2</v>
      </c>
      <c r="D18" s="22">
        <v>7.5800000000000006E-2</v>
      </c>
      <c r="E18" s="101"/>
      <c r="F18" s="101"/>
      <c r="G18" s="101"/>
      <c r="H18" s="101"/>
      <c r="I18" s="101"/>
      <c r="J18" s="101"/>
      <c r="K18" s="101"/>
      <c r="L18" s="101"/>
      <c r="M18" s="101"/>
      <c r="N18" s="101"/>
      <c r="O18" s="106"/>
      <c r="P18" s="106"/>
      <c r="Q18" s="106"/>
      <c r="R18" s="106"/>
      <c r="S18" s="106"/>
      <c r="T18" s="106"/>
      <c r="U18" s="106"/>
      <c r="W18" s="21">
        <v>50</v>
      </c>
      <c r="X18" s="21">
        <v>3803</v>
      </c>
      <c r="Y18" s="24">
        <v>44609</v>
      </c>
      <c r="Z18" s="21" t="s">
        <v>513</v>
      </c>
      <c r="AA18" s="21" t="s">
        <v>495</v>
      </c>
      <c r="AB18" s="21">
        <v>9.5</v>
      </c>
      <c r="AC18" s="21" t="s">
        <v>464</v>
      </c>
      <c r="AD18" s="21">
        <v>53</v>
      </c>
    </row>
    <row r="19" spans="1:30" ht="15.75" customHeight="1" thickBot="1" x14ac:dyDescent="0.25">
      <c r="A19" s="21">
        <v>14</v>
      </c>
      <c r="B19" s="22">
        <v>3.5490000000000001E-2</v>
      </c>
      <c r="C19" s="22">
        <v>4.2128499999999999E-2</v>
      </c>
      <c r="D19" s="22">
        <v>7.7600000000000002E-2</v>
      </c>
      <c r="E19" s="101"/>
      <c r="F19" s="11" t="s">
        <v>486</v>
      </c>
      <c r="G19" s="11" t="s">
        <v>468</v>
      </c>
      <c r="H19" s="11" t="s">
        <v>469</v>
      </c>
      <c r="I19" s="101"/>
      <c r="J19" s="192" t="s">
        <v>487</v>
      </c>
      <c r="K19" s="193"/>
      <c r="L19" s="193"/>
      <c r="M19" s="193"/>
      <c r="N19" s="194"/>
      <c r="O19" s="106"/>
      <c r="P19" s="106"/>
      <c r="Q19" s="106"/>
      <c r="R19" s="106"/>
      <c r="S19" s="106"/>
      <c r="T19" s="106"/>
      <c r="U19" s="106"/>
      <c r="W19" s="21">
        <v>75</v>
      </c>
      <c r="X19" s="21">
        <v>3760</v>
      </c>
      <c r="Y19" s="24">
        <v>44564</v>
      </c>
      <c r="Z19" s="21" t="s">
        <v>514</v>
      </c>
      <c r="AA19" s="21" t="s">
        <v>492</v>
      </c>
      <c r="AB19" s="21">
        <v>9.4</v>
      </c>
      <c r="AC19" s="21" t="s">
        <v>464</v>
      </c>
      <c r="AD19" s="21">
        <v>52</v>
      </c>
    </row>
    <row r="20" spans="1:30" ht="15.75" customHeight="1" thickBot="1" x14ac:dyDescent="0.25">
      <c r="A20" s="21">
        <v>15</v>
      </c>
      <c r="B20" s="22">
        <v>3.66275E-2</v>
      </c>
      <c r="C20" s="22">
        <v>4.0057499999999996E-2</v>
      </c>
      <c r="D20" s="22">
        <v>7.6700000000000004E-2</v>
      </c>
      <c r="E20" s="101"/>
      <c r="F20" s="21" t="s">
        <v>488</v>
      </c>
      <c r="G20" s="23">
        <v>29578</v>
      </c>
      <c r="H20" s="21">
        <v>0.74</v>
      </c>
      <c r="I20" s="101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106"/>
      <c r="P20" s="106"/>
      <c r="Q20" s="106"/>
      <c r="R20" s="106"/>
      <c r="S20" s="106"/>
      <c r="T20" s="106"/>
      <c r="U20" s="106"/>
      <c r="W20" s="21">
        <v>100</v>
      </c>
      <c r="X20" s="21">
        <v>3731</v>
      </c>
      <c r="Y20" s="24">
        <v>44603</v>
      </c>
      <c r="Z20" s="21" t="s">
        <v>514</v>
      </c>
      <c r="AA20" s="21" t="s">
        <v>496</v>
      </c>
      <c r="AB20" s="21">
        <v>9.3000000000000007</v>
      </c>
      <c r="AC20" s="21" t="s">
        <v>464</v>
      </c>
      <c r="AD20" s="21">
        <v>51</v>
      </c>
    </row>
    <row r="21" spans="1:30" ht="15.75" customHeight="1" thickBot="1" x14ac:dyDescent="0.25">
      <c r="A21" s="21">
        <v>16</v>
      </c>
      <c r="B21" s="22">
        <v>3.7901499999999998E-2</v>
      </c>
      <c r="C21" s="22">
        <v>3.8640500000000001E-2</v>
      </c>
      <c r="D21" s="22">
        <v>7.6499999999999999E-2</v>
      </c>
      <c r="E21" s="101"/>
      <c r="F21" s="21" t="s">
        <v>492</v>
      </c>
      <c r="G21" s="23">
        <v>40784</v>
      </c>
      <c r="H21" s="21">
        <v>1.02</v>
      </c>
      <c r="I21" s="101"/>
      <c r="J21" s="21">
        <v>5</v>
      </c>
      <c r="K21" s="21">
        <f>X6</f>
        <v>4042</v>
      </c>
      <c r="L21" s="24"/>
      <c r="M21" s="21"/>
      <c r="N21" s="49">
        <f>K21/$F$2</f>
        <v>0.10105</v>
      </c>
      <c r="O21" s="106"/>
      <c r="P21" s="106"/>
      <c r="Q21" s="106"/>
      <c r="R21" s="106"/>
      <c r="S21" s="106"/>
      <c r="T21" s="106"/>
      <c r="U21" s="106"/>
      <c r="W21" s="21">
        <v>125</v>
      </c>
      <c r="X21" s="21">
        <v>3703</v>
      </c>
      <c r="Y21" s="24">
        <v>44634</v>
      </c>
      <c r="Z21" s="21" t="s">
        <v>515</v>
      </c>
      <c r="AA21" s="21" t="s">
        <v>492</v>
      </c>
      <c r="AB21" s="21">
        <v>9.3000000000000007</v>
      </c>
      <c r="AC21" s="21" t="s">
        <v>465</v>
      </c>
      <c r="AD21" s="21">
        <v>54</v>
      </c>
    </row>
    <row r="22" spans="1:30" ht="15.75" customHeight="1" thickBot="1" x14ac:dyDescent="0.25">
      <c r="A22" s="21">
        <v>17</v>
      </c>
      <c r="B22" s="22">
        <v>3.7400999999999997E-2</v>
      </c>
      <c r="C22" s="22">
        <v>3.8041000000000005E-2</v>
      </c>
      <c r="D22" s="22">
        <v>7.5399999999999995E-2</v>
      </c>
      <c r="E22" s="101"/>
      <c r="F22" s="21" t="s">
        <v>493</v>
      </c>
      <c r="G22" s="23">
        <v>42296</v>
      </c>
      <c r="H22" s="21">
        <v>1.06</v>
      </c>
      <c r="I22" s="101"/>
      <c r="J22" s="21">
        <v>10</v>
      </c>
      <c r="K22" s="21">
        <f>X11</f>
        <v>4003</v>
      </c>
      <c r="L22" s="24"/>
      <c r="M22" s="21"/>
      <c r="N22" s="49">
        <f t="shared" ref="N22:N28" si="0">K22/$F$2</f>
        <v>0.100075</v>
      </c>
      <c r="O22" s="106"/>
      <c r="P22" s="106"/>
      <c r="Q22" s="106"/>
      <c r="R22" s="106"/>
      <c r="S22" s="106"/>
      <c r="T22" s="106"/>
      <c r="U22" s="106"/>
      <c r="W22" s="21">
        <v>150</v>
      </c>
      <c r="X22" s="21">
        <v>3675</v>
      </c>
      <c r="Y22" s="24">
        <v>44599</v>
      </c>
      <c r="Z22" s="21" t="s">
        <v>517</v>
      </c>
      <c r="AA22" s="21" t="s">
        <v>492</v>
      </c>
      <c r="AB22" s="21">
        <v>9.1999999999999993</v>
      </c>
      <c r="AC22" s="21" t="s">
        <v>465</v>
      </c>
      <c r="AD22" s="21">
        <v>52</v>
      </c>
    </row>
    <row r="23" spans="1:30" ht="15.75" customHeight="1" thickBot="1" x14ac:dyDescent="0.25">
      <c r="A23" s="21">
        <v>18</v>
      </c>
      <c r="B23" s="22">
        <v>2.9165500000000004E-2</v>
      </c>
      <c r="C23" s="22">
        <v>3.0956000000000001E-2</v>
      </c>
      <c r="D23" s="22">
        <v>6.0100000000000001E-2</v>
      </c>
      <c r="E23" s="101"/>
      <c r="F23" s="21" t="s">
        <v>494</v>
      </c>
      <c r="G23" s="23">
        <v>43492</v>
      </c>
      <c r="H23" s="21">
        <v>1.0900000000000001</v>
      </c>
      <c r="I23" s="101"/>
      <c r="J23" s="21">
        <v>20</v>
      </c>
      <c r="K23" s="21">
        <f>X12</f>
        <v>3906</v>
      </c>
      <c r="L23" s="24"/>
      <c r="M23" s="21"/>
      <c r="N23" s="49">
        <f t="shared" si="0"/>
        <v>9.7650000000000001E-2</v>
      </c>
      <c r="O23" s="106"/>
      <c r="P23" s="106"/>
      <c r="Q23" s="106"/>
      <c r="R23" s="106"/>
      <c r="S23" s="106"/>
      <c r="T23" s="106"/>
      <c r="U23" s="106"/>
      <c r="W23" s="21">
        <v>175</v>
      </c>
      <c r="X23" s="21">
        <v>3642</v>
      </c>
      <c r="Y23" s="24">
        <v>44664</v>
      </c>
      <c r="Z23" s="21" t="s">
        <v>517</v>
      </c>
      <c r="AA23" s="21" t="s">
        <v>494</v>
      </c>
      <c r="AB23" s="21">
        <v>9.1</v>
      </c>
      <c r="AC23" s="21" t="s">
        <v>465</v>
      </c>
      <c r="AD23" s="21">
        <v>52</v>
      </c>
    </row>
    <row r="24" spans="1:30" ht="15.75" customHeight="1" thickBot="1" x14ac:dyDescent="0.25">
      <c r="A24" s="21">
        <v>19</v>
      </c>
      <c r="B24" s="22">
        <v>2.1658E-2</v>
      </c>
      <c r="C24" s="22">
        <v>2.4743000000000001E-2</v>
      </c>
      <c r="D24" s="22">
        <v>4.6399999999999997E-2</v>
      </c>
      <c r="E24" s="101"/>
      <c r="F24" s="21" t="s">
        <v>495</v>
      </c>
      <c r="G24" s="23">
        <v>42210</v>
      </c>
      <c r="H24" s="21">
        <v>1.06</v>
      </c>
      <c r="I24" s="101"/>
      <c r="J24" s="21">
        <v>30</v>
      </c>
      <c r="K24" s="21">
        <f>X14</f>
        <v>3871</v>
      </c>
      <c r="L24" s="24"/>
      <c r="M24" s="21"/>
      <c r="N24" s="49">
        <f t="shared" si="0"/>
        <v>9.6775E-2</v>
      </c>
      <c r="O24" s="106"/>
      <c r="P24" s="106"/>
      <c r="Q24" s="106"/>
      <c r="R24" s="106"/>
      <c r="S24" s="106"/>
      <c r="T24" s="106"/>
      <c r="U24" s="106"/>
      <c r="W24" s="21">
        <v>200</v>
      </c>
      <c r="X24" s="21">
        <v>3622</v>
      </c>
      <c r="Y24" s="24">
        <v>44916</v>
      </c>
      <c r="Z24" s="21" t="s">
        <v>515</v>
      </c>
      <c r="AA24" s="21" t="s">
        <v>494</v>
      </c>
      <c r="AB24" s="21">
        <v>9.1</v>
      </c>
      <c r="AC24" s="21" t="s">
        <v>465</v>
      </c>
      <c r="AD24" s="21">
        <v>52</v>
      </c>
    </row>
    <row r="25" spans="1:30" ht="15.75" customHeight="1" thickBot="1" x14ac:dyDescent="0.25">
      <c r="A25" s="21">
        <v>20</v>
      </c>
      <c r="B25" s="22">
        <v>1.5925000000000002E-2</v>
      </c>
      <c r="C25" s="22">
        <v>1.8093999999999999E-2</v>
      </c>
      <c r="D25" s="22">
        <v>3.4000000000000002E-2</v>
      </c>
      <c r="E25" s="101"/>
      <c r="F25" s="21" t="s">
        <v>496</v>
      </c>
      <c r="G25" s="23">
        <v>44104</v>
      </c>
      <c r="H25" s="21">
        <v>1.1000000000000001</v>
      </c>
      <c r="I25" s="101"/>
      <c r="J25" s="21">
        <v>50</v>
      </c>
      <c r="K25" s="21">
        <f>X18</f>
        <v>3803</v>
      </c>
      <c r="L25" s="24"/>
      <c r="M25" s="21"/>
      <c r="N25" s="49">
        <f t="shared" si="0"/>
        <v>9.5075000000000007E-2</v>
      </c>
      <c r="O25" s="106"/>
      <c r="P25" s="106"/>
      <c r="Q25" s="106"/>
      <c r="R25" s="106"/>
      <c r="S25" s="106"/>
      <c r="T25" s="106"/>
      <c r="U25" s="106"/>
    </row>
    <row r="26" spans="1:30" ht="15.75" customHeight="1" thickBot="1" x14ac:dyDescent="0.25">
      <c r="A26" s="21">
        <v>21</v>
      </c>
      <c r="B26" s="22">
        <v>1.2148500000000001E-2</v>
      </c>
      <c r="C26" s="22">
        <v>1.2643999999999999E-2</v>
      </c>
      <c r="D26" s="22">
        <v>2.4799999999999999E-2</v>
      </c>
      <c r="E26" s="101"/>
      <c r="F26" s="21" t="s">
        <v>497</v>
      </c>
      <c r="G26" s="23">
        <v>37554</v>
      </c>
      <c r="H26" s="21">
        <v>0.94</v>
      </c>
      <c r="I26" s="101"/>
      <c r="J26" s="21">
        <v>100</v>
      </c>
      <c r="K26" s="21">
        <f>X20</f>
        <v>3731</v>
      </c>
      <c r="L26" s="24"/>
      <c r="M26" s="21"/>
      <c r="N26" s="49">
        <f t="shared" si="0"/>
        <v>9.3274999999999997E-2</v>
      </c>
      <c r="O26" s="106"/>
      <c r="P26" s="106"/>
      <c r="Q26" s="106"/>
      <c r="R26" s="106"/>
      <c r="S26" s="106"/>
      <c r="T26" s="106"/>
      <c r="U26" s="106"/>
    </row>
    <row r="27" spans="1:30" ht="15.75" customHeight="1" thickBot="1" x14ac:dyDescent="0.25">
      <c r="A27" s="21">
        <v>22</v>
      </c>
      <c r="B27" s="22">
        <v>9.0545E-3</v>
      </c>
      <c r="C27" s="22">
        <v>8.4475000000000001E-3</v>
      </c>
      <c r="D27" s="22">
        <v>1.7500000000000002E-2</v>
      </c>
      <c r="E27" s="101"/>
      <c r="F27" s="101"/>
      <c r="G27" s="101"/>
      <c r="H27" s="101"/>
      <c r="I27" s="101"/>
      <c r="J27" s="21">
        <v>150</v>
      </c>
      <c r="K27" s="21">
        <f>X22</f>
        <v>3675</v>
      </c>
      <c r="L27" s="24"/>
      <c r="M27" s="21"/>
      <c r="N27" s="49">
        <f t="shared" si="0"/>
        <v>9.1874999999999998E-2</v>
      </c>
      <c r="O27" s="106"/>
      <c r="P27" s="106"/>
      <c r="Q27" s="106"/>
      <c r="R27" s="106"/>
      <c r="S27" s="106"/>
      <c r="T27" s="106"/>
      <c r="U27" s="106"/>
    </row>
    <row r="28" spans="1:30" ht="15.75" customHeight="1" thickBot="1" x14ac:dyDescent="0.25">
      <c r="A28" s="21">
        <v>23</v>
      </c>
      <c r="B28" s="22">
        <v>6.1879999999999999E-3</v>
      </c>
      <c r="C28" s="22">
        <v>5.1774999999999998E-3</v>
      </c>
      <c r="D28" s="22">
        <v>1.14E-2</v>
      </c>
      <c r="E28" s="101"/>
      <c r="F28" s="101"/>
      <c r="G28" s="101"/>
      <c r="H28" s="101"/>
      <c r="I28" s="101"/>
      <c r="J28" s="21">
        <v>200</v>
      </c>
      <c r="K28" s="21">
        <f>X24</f>
        <v>3622</v>
      </c>
      <c r="L28" s="24"/>
      <c r="M28" s="21"/>
      <c r="N28" s="49">
        <f t="shared" si="0"/>
        <v>9.0550000000000005E-2</v>
      </c>
      <c r="O28" s="106"/>
      <c r="P28" s="106"/>
      <c r="Q28" s="106"/>
      <c r="R28" s="106"/>
      <c r="S28" s="106"/>
      <c r="T28" s="106"/>
      <c r="U28" s="106"/>
    </row>
    <row r="29" spans="1:30" ht="15.75" customHeight="1" x14ac:dyDescent="0.2">
      <c r="A29" s="106"/>
      <c r="B29" s="106"/>
      <c r="C29" s="106"/>
      <c r="D29" s="106"/>
      <c r="E29" s="106"/>
      <c r="F29" s="106"/>
      <c r="G29" s="106"/>
      <c r="H29" s="106"/>
      <c r="I29" s="106"/>
      <c r="J29" s="106"/>
      <c r="K29" s="106"/>
      <c r="L29" s="106"/>
      <c r="M29" s="106"/>
      <c r="N29" s="106"/>
      <c r="O29" s="106"/>
      <c r="P29" s="106"/>
      <c r="Q29" s="106"/>
      <c r="R29" s="106"/>
      <c r="S29" s="106"/>
      <c r="T29" s="106"/>
      <c r="U29" s="106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6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3.125" hidden="1" customWidth="1"/>
    <col min="24" max="24" width="5.375" hidden="1" customWidth="1"/>
    <col min="25" max="25" width="6.875" hidden="1" customWidth="1"/>
    <col min="26" max="26" width="7.875" hidden="1" customWidth="1"/>
    <col min="27" max="27" width="8.125" hidden="1" customWidth="1"/>
    <col min="28" max="28" width="5.125" hidden="1" customWidth="1"/>
    <col min="29" max="29" width="4.25" hidden="1" customWidth="1"/>
    <col min="30" max="30" width="3.5" hidden="1" customWidth="1"/>
  </cols>
  <sheetData>
    <row r="1" spans="1:30" ht="23.25" customHeight="1" thickBot="1" x14ac:dyDescent="0.25">
      <c r="A1" s="151" t="s">
        <v>568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4">
      <c r="D2" s="5" t="s">
        <v>673</v>
      </c>
      <c r="F2" s="6">
        <v>23900</v>
      </c>
      <c r="H2" s="7" t="s">
        <v>462</v>
      </c>
      <c r="W2" s="21">
        <v>1</v>
      </c>
      <c r="X2" s="21">
        <v>3142</v>
      </c>
      <c r="Y2" s="24">
        <v>44638</v>
      </c>
      <c r="Z2" s="21" t="s">
        <v>520</v>
      </c>
      <c r="AA2" s="21" t="s">
        <v>496</v>
      </c>
      <c r="AB2" s="21">
        <v>13.1</v>
      </c>
      <c r="AC2" s="21" t="s">
        <v>499</v>
      </c>
      <c r="AD2" s="21">
        <v>54</v>
      </c>
    </row>
    <row r="3" spans="1:30" ht="15.75" customHeight="1" thickBot="1" x14ac:dyDescent="0.25">
      <c r="W3" s="21">
        <v>2</v>
      </c>
      <c r="X3" s="21">
        <v>3135</v>
      </c>
      <c r="Y3" s="24">
        <v>44603</v>
      </c>
      <c r="Z3" s="21" t="s">
        <v>518</v>
      </c>
      <c r="AA3" s="21" t="s">
        <v>496</v>
      </c>
      <c r="AB3" s="21">
        <v>13.1</v>
      </c>
      <c r="AC3" s="21" t="s">
        <v>499</v>
      </c>
      <c r="AD3" s="21">
        <v>56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3126</v>
      </c>
      <c r="Y4" s="24">
        <v>44604</v>
      </c>
      <c r="Z4" s="21" t="s">
        <v>520</v>
      </c>
      <c r="AA4" s="21" t="s">
        <v>497</v>
      </c>
      <c r="AB4" s="21">
        <v>13.1</v>
      </c>
      <c r="AC4" s="21" t="s">
        <v>499</v>
      </c>
      <c r="AD4" s="21">
        <v>57</v>
      </c>
    </row>
    <row r="5" spans="1:30" ht="15.75" customHeight="1" thickBot="1" x14ac:dyDescent="0.25">
      <c r="A5" s="21">
        <v>0</v>
      </c>
      <c r="B5" s="22">
        <v>2.8276150627615064E-3</v>
      </c>
      <c r="C5" s="22">
        <v>3.3723849372384934E-3</v>
      </c>
      <c r="D5" s="41">
        <v>6.1999999999999998E-3</v>
      </c>
      <c r="F5" s="21"/>
      <c r="G5" s="23">
        <v>27128</v>
      </c>
      <c r="H5" s="21"/>
      <c r="J5" s="164" t="s">
        <v>472</v>
      </c>
      <c r="K5" s="165"/>
      <c r="L5" s="165"/>
      <c r="M5" s="165"/>
      <c r="N5" s="166"/>
      <c r="W5" s="21">
        <v>4</v>
      </c>
      <c r="X5" s="21">
        <v>3073</v>
      </c>
      <c r="Y5" s="24">
        <v>44638</v>
      </c>
      <c r="Z5" s="21" t="s">
        <v>516</v>
      </c>
      <c r="AA5" s="21" t="s">
        <v>496</v>
      </c>
      <c r="AB5" s="21">
        <v>12.9</v>
      </c>
      <c r="AC5" s="21" t="s">
        <v>499</v>
      </c>
      <c r="AD5" s="21">
        <v>54</v>
      </c>
    </row>
    <row r="6" spans="1:30" ht="15.75" customHeight="1" thickBot="1" x14ac:dyDescent="0.25">
      <c r="A6" s="21">
        <v>1</v>
      </c>
      <c r="B6" s="22">
        <v>1.3682008368200839E-3</v>
      </c>
      <c r="C6" s="22">
        <v>1.8493723849372383E-3</v>
      </c>
      <c r="D6" s="22">
        <v>3.2000000000000002E-3</v>
      </c>
      <c r="F6" s="21" t="s">
        <v>473</v>
      </c>
      <c r="G6" s="23">
        <v>33664</v>
      </c>
      <c r="H6" s="21">
        <v>1.4</v>
      </c>
      <c r="J6" s="113" t="s">
        <v>474</v>
      </c>
      <c r="K6" s="114">
        <f>LARGE((K8,K9),1)</f>
        <v>0.64097055995417263</v>
      </c>
      <c r="L6" s="45"/>
      <c r="M6" s="45"/>
      <c r="N6" s="114" t="s">
        <v>499</v>
      </c>
      <c r="W6" s="21">
        <v>5</v>
      </c>
      <c r="X6" s="21">
        <v>3071</v>
      </c>
      <c r="Y6" s="24">
        <v>44614</v>
      </c>
      <c r="Z6" s="21" t="s">
        <v>516</v>
      </c>
      <c r="AA6" s="21" t="s">
        <v>493</v>
      </c>
      <c r="AB6" s="21">
        <v>12.8</v>
      </c>
      <c r="AC6" s="21" t="s">
        <v>499</v>
      </c>
      <c r="AD6" s="21">
        <v>54</v>
      </c>
    </row>
    <row r="7" spans="1:30" ht="15.75" customHeight="1" thickBot="1" x14ac:dyDescent="0.25">
      <c r="A7" s="21">
        <v>2</v>
      </c>
      <c r="B7" s="22">
        <v>8.6652719665271968E-4</v>
      </c>
      <c r="C7" s="22">
        <v>1.1422594142259414E-3</v>
      </c>
      <c r="D7" s="22">
        <v>2E-3</v>
      </c>
      <c r="F7" s="21" t="s">
        <v>475</v>
      </c>
      <c r="G7" s="23">
        <v>34268</v>
      </c>
      <c r="H7" s="21">
        <v>1.43</v>
      </c>
      <c r="J7" s="12" t="s">
        <v>476</v>
      </c>
      <c r="K7" s="114">
        <f>LARGE((K10,K11),1)</f>
        <v>0.51670502818341368</v>
      </c>
      <c r="L7" s="45"/>
      <c r="M7" s="45"/>
      <c r="N7" s="114" t="s">
        <v>499</v>
      </c>
      <c r="W7" s="21">
        <v>6</v>
      </c>
      <c r="X7" s="21">
        <v>3054</v>
      </c>
      <c r="Y7" s="24">
        <v>44616</v>
      </c>
      <c r="Z7" s="21" t="s">
        <v>516</v>
      </c>
      <c r="AA7" s="21" t="s">
        <v>495</v>
      </c>
      <c r="AB7" s="21">
        <v>12.8</v>
      </c>
      <c r="AC7" s="21" t="s">
        <v>499</v>
      </c>
      <c r="AD7" s="21">
        <v>54</v>
      </c>
    </row>
    <row r="8" spans="1:30" ht="15.75" customHeight="1" thickBot="1" x14ac:dyDescent="0.3">
      <c r="A8" s="21">
        <v>3</v>
      </c>
      <c r="B8" s="22">
        <v>6.3849372384937233E-4</v>
      </c>
      <c r="C8" s="22">
        <v>7.0711297071129702E-4</v>
      </c>
      <c r="D8" s="22">
        <v>1.4E-3</v>
      </c>
      <c r="F8" s="21" t="s">
        <v>477</v>
      </c>
      <c r="G8" s="23">
        <v>30604</v>
      </c>
      <c r="H8" s="21">
        <v>1.28</v>
      </c>
      <c r="K8" s="16">
        <f>LARGE(B11:C11,1)/(B11+C11)</f>
        <v>0.54393305439330553</v>
      </c>
      <c r="W8" s="21">
        <v>7</v>
      </c>
      <c r="X8" s="21">
        <v>3021</v>
      </c>
      <c r="Y8" s="24">
        <v>44615</v>
      </c>
      <c r="Z8" s="21" t="s">
        <v>520</v>
      </c>
      <c r="AA8" s="21" t="s">
        <v>494</v>
      </c>
      <c r="AB8" s="21">
        <v>12.6</v>
      </c>
      <c r="AC8" s="21" t="s">
        <v>499</v>
      </c>
      <c r="AD8" s="21">
        <v>55</v>
      </c>
    </row>
    <row r="9" spans="1:30" ht="15.75" customHeight="1" thickBot="1" x14ac:dyDescent="0.3">
      <c r="A9" s="21">
        <v>4</v>
      </c>
      <c r="B9" s="22">
        <v>7.2970711297071136E-4</v>
      </c>
      <c r="C9" s="22">
        <v>5.4393305439330542E-4</v>
      </c>
      <c r="D9" s="22">
        <v>1.2999999999999999E-3</v>
      </c>
      <c r="F9" s="21"/>
      <c r="G9" s="23">
        <v>30604</v>
      </c>
      <c r="H9" s="21"/>
      <c r="K9" s="16">
        <f>LARGE(B12:C12,1)/(B12+C12)</f>
        <v>0.64097055995417263</v>
      </c>
      <c r="W9" s="21">
        <v>8</v>
      </c>
      <c r="X9" s="21">
        <v>3009</v>
      </c>
      <c r="Y9" s="24">
        <v>44614</v>
      </c>
      <c r="Z9" s="21" t="s">
        <v>520</v>
      </c>
      <c r="AA9" s="21" t="s">
        <v>493</v>
      </c>
      <c r="AB9" s="21">
        <v>12.6</v>
      </c>
      <c r="AC9" s="21" t="s">
        <v>499</v>
      </c>
      <c r="AD9" s="21">
        <v>54</v>
      </c>
    </row>
    <row r="10" spans="1:30" ht="15.75" customHeight="1" thickBot="1" x14ac:dyDescent="0.3">
      <c r="A10" s="21">
        <v>5</v>
      </c>
      <c r="B10" s="22">
        <v>1.3225941422594142E-3</v>
      </c>
      <c r="C10" s="22">
        <v>9.2468619246861914E-4</v>
      </c>
      <c r="D10" s="22">
        <v>2.3E-3</v>
      </c>
      <c r="F10" s="21" t="s">
        <v>479</v>
      </c>
      <c r="G10" s="23">
        <v>21205</v>
      </c>
      <c r="H10" s="21">
        <v>0.88</v>
      </c>
      <c r="K10" s="129">
        <f>LARGE(B20:C20,1)/(B20+C20)</f>
        <v>0.51670502818341368</v>
      </c>
      <c r="W10" s="21">
        <v>9</v>
      </c>
      <c r="X10" s="21">
        <v>3004</v>
      </c>
      <c r="Y10" s="24">
        <v>44624</v>
      </c>
      <c r="Z10" s="21" t="s">
        <v>518</v>
      </c>
      <c r="AA10" s="21" t="s">
        <v>496</v>
      </c>
      <c r="AB10" s="21">
        <v>12.6</v>
      </c>
      <c r="AC10" s="21" t="s">
        <v>499</v>
      </c>
      <c r="AD10" s="21">
        <v>53</v>
      </c>
    </row>
    <row r="11" spans="1:30" ht="15.75" customHeight="1" thickBot="1" x14ac:dyDescent="0.3">
      <c r="A11" s="21">
        <v>6</v>
      </c>
      <c r="B11" s="22">
        <v>2.8732217573221759E-3</v>
      </c>
      <c r="C11" s="22">
        <v>3.4267782426778246E-3</v>
      </c>
      <c r="D11" s="22">
        <v>6.3E-3</v>
      </c>
      <c r="F11" s="21" t="s">
        <v>480</v>
      </c>
      <c r="G11" s="23">
        <v>21939</v>
      </c>
      <c r="H11" s="21">
        <v>0.91</v>
      </c>
      <c r="K11" s="129">
        <f>LARGE(B21:C21,1)/(B21+C21)</f>
        <v>0.5091234503230313</v>
      </c>
      <c r="W11" s="21">
        <v>10</v>
      </c>
      <c r="X11" s="21">
        <v>2989</v>
      </c>
      <c r="Y11" s="24">
        <v>44631</v>
      </c>
      <c r="Z11" s="21" t="s">
        <v>518</v>
      </c>
      <c r="AA11" s="21" t="s">
        <v>496</v>
      </c>
      <c r="AB11" s="21">
        <v>12.5</v>
      </c>
      <c r="AC11" s="21" t="s">
        <v>499</v>
      </c>
      <c r="AD11" s="21">
        <v>54</v>
      </c>
    </row>
    <row r="12" spans="1:30" ht="15.75" customHeight="1" thickBot="1" x14ac:dyDescent="0.25">
      <c r="A12" s="21">
        <v>7</v>
      </c>
      <c r="B12" s="22">
        <v>7.3426778242677831E-3</v>
      </c>
      <c r="C12" s="22">
        <v>1.3108786610878661E-2</v>
      </c>
      <c r="D12" s="22">
        <v>2.01E-2</v>
      </c>
      <c r="F12" s="21" t="s">
        <v>481</v>
      </c>
      <c r="G12" s="23">
        <v>20117</v>
      </c>
      <c r="H12" s="21">
        <v>0.84</v>
      </c>
      <c r="W12" s="21">
        <v>20</v>
      </c>
      <c r="X12" s="21">
        <v>2905</v>
      </c>
      <c r="Y12" s="24">
        <v>44624</v>
      </c>
      <c r="Z12" s="21" t="s">
        <v>516</v>
      </c>
      <c r="AA12" s="21" t="s">
        <v>496</v>
      </c>
      <c r="AB12" s="21">
        <v>12.2</v>
      </c>
      <c r="AC12" s="21" t="s">
        <v>499</v>
      </c>
      <c r="AD12" s="21">
        <v>54</v>
      </c>
    </row>
    <row r="13" spans="1:30" ht="15.75" customHeight="1" thickBot="1" x14ac:dyDescent="0.25">
      <c r="A13" s="21">
        <v>8</v>
      </c>
      <c r="B13" s="22">
        <v>1.6190376569037657E-2</v>
      </c>
      <c r="C13" s="22">
        <v>2.6271966527196655E-2</v>
      </c>
      <c r="D13" s="22">
        <v>4.19E-2</v>
      </c>
      <c r="F13" s="21" t="s">
        <v>482</v>
      </c>
      <c r="G13" s="23">
        <v>18621</v>
      </c>
      <c r="H13" s="21">
        <v>0.78</v>
      </c>
      <c r="W13" s="21">
        <v>25</v>
      </c>
      <c r="X13" s="21">
        <v>2877</v>
      </c>
      <c r="Y13" s="24">
        <v>44631</v>
      </c>
      <c r="Z13" s="21" t="s">
        <v>516</v>
      </c>
      <c r="AA13" s="21" t="s">
        <v>496</v>
      </c>
      <c r="AB13" s="21">
        <v>12</v>
      </c>
      <c r="AC13" s="21" t="s">
        <v>499</v>
      </c>
      <c r="AD13" s="21">
        <v>54</v>
      </c>
    </row>
    <row r="14" spans="1:30" ht="15.75" customHeight="1" thickBot="1" x14ac:dyDescent="0.25">
      <c r="A14" s="21">
        <v>9</v>
      </c>
      <c r="B14" s="22">
        <v>2.2484100418410043E-2</v>
      </c>
      <c r="C14" s="22">
        <v>3.6552301255230124E-2</v>
      </c>
      <c r="D14" s="22">
        <v>5.8200000000000002E-2</v>
      </c>
      <c r="F14" s="21" t="s">
        <v>483</v>
      </c>
      <c r="G14">
        <v>17360</v>
      </c>
      <c r="H14" s="21">
        <v>0.72</v>
      </c>
      <c r="W14" s="21">
        <v>30</v>
      </c>
      <c r="X14" s="21">
        <v>2838</v>
      </c>
      <c r="Y14" s="24">
        <v>44617</v>
      </c>
      <c r="Z14" s="21" t="s">
        <v>520</v>
      </c>
      <c r="AA14" s="21" t="s">
        <v>496</v>
      </c>
      <c r="AB14" s="21">
        <v>11.9</v>
      </c>
      <c r="AC14" s="21" t="s">
        <v>499</v>
      </c>
      <c r="AD14" s="21">
        <v>56</v>
      </c>
    </row>
    <row r="15" spans="1:30" ht="15.75" customHeight="1" thickBot="1" x14ac:dyDescent="0.25">
      <c r="A15" s="21">
        <v>10</v>
      </c>
      <c r="B15" s="22">
        <v>2.7911297071129704E-2</v>
      </c>
      <c r="C15" s="22">
        <v>4.0523012552301257E-2</v>
      </c>
      <c r="D15" s="22">
        <v>6.7799999999999999E-2</v>
      </c>
      <c r="F15" s="21"/>
      <c r="G15" s="23">
        <v>22725</v>
      </c>
      <c r="H15" s="21"/>
      <c r="W15" s="21">
        <v>35</v>
      </c>
      <c r="X15" s="21">
        <v>2826</v>
      </c>
      <c r="Y15" s="24">
        <v>44630</v>
      </c>
      <c r="Z15" s="21" t="s">
        <v>518</v>
      </c>
      <c r="AA15" s="21" t="s">
        <v>495</v>
      </c>
      <c r="AB15" s="21">
        <v>11.8</v>
      </c>
      <c r="AC15" s="21" t="s">
        <v>499</v>
      </c>
      <c r="AD15" s="21">
        <v>53</v>
      </c>
    </row>
    <row r="16" spans="1:30" ht="15.75" customHeight="1" thickBot="1" x14ac:dyDescent="0.25">
      <c r="A16" s="21">
        <v>11</v>
      </c>
      <c r="B16" s="22">
        <v>3.1879079497907956E-2</v>
      </c>
      <c r="C16" s="22">
        <v>4.3460251046025106E-2</v>
      </c>
      <c r="D16" s="22">
        <v>7.4899999999999994E-2</v>
      </c>
      <c r="F16" s="21" t="s">
        <v>485</v>
      </c>
      <c r="G16" s="23">
        <v>17830</v>
      </c>
      <c r="H16" s="21">
        <v>0.74</v>
      </c>
      <c r="W16" s="21">
        <v>40</v>
      </c>
      <c r="X16" s="21">
        <v>2815</v>
      </c>
      <c r="Y16" s="24">
        <v>44618</v>
      </c>
      <c r="Z16" s="21" t="s">
        <v>516</v>
      </c>
      <c r="AA16" s="21" t="s">
        <v>497</v>
      </c>
      <c r="AB16" s="21">
        <v>11.8</v>
      </c>
      <c r="AC16" s="21" t="s">
        <v>499</v>
      </c>
      <c r="AD16" s="21">
        <v>56</v>
      </c>
    </row>
    <row r="17" spans="1:30" ht="15.75" customHeight="1" thickBot="1" x14ac:dyDescent="0.25">
      <c r="A17" s="21">
        <v>12</v>
      </c>
      <c r="B17" s="22">
        <v>3.4022594142259416E-2</v>
      </c>
      <c r="C17" s="22">
        <v>4.5092050209205023E-2</v>
      </c>
      <c r="D17" s="22">
        <v>7.8700000000000006E-2</v>
      </c>
      <c r="W17" s="21">
        <v>45</v>
      </c>
      <c r="X17" s="21">
        <v>2792</v>
      </c>
      <c r="Y17" s="24">
        <v>44622</v>
      </c>
      <c r="Z17" s="21" t="s">
        <v>516</v>
      </c>
      <c r="AA17" s="21" t="s">
        <v>494</v>
      </c>
      <c r="AB17" s="21">
        <v>11.7</v>
      </c>
      <c r="AC17" s="21" t="s">
        <v>499</v>
      </c>
      <c r="AD17" s="21">
        <v>54</v>
      </c>
    </row>
    <row r="18" spans="1:30" ht="15.75" customHeight="1" thickBot="1" x14ac:dyDescent="0.25">
      <c r="A18" s="21">
        <v>13</v>
      </c>
      <c r="B18" s="22">
        <v>3.552761506276151E-2</v>
      </c>
      <c r="C18" s="22">
        <v>4.5092050209205023E-2</v>
      </c>
      <c r="D18" s="22">
        <v>8.0399999999999999E-2</v>
      </c>
      <c r="W18" s="21">
        <v>50</v>
      </c>
      <c r="X18" s="21">
        <v>2787</v>
      </c>
      <c r="Y18" s="24">
        <v>44625</v>
      </c>
      <c r="Z18" s="21" t="s">
        <v>517</v>
      </c>
      <c r="AA18" s="21" t="s">
        <v>497</v>
      </c>
      <c r="AB18" s="21">
        <v>11.7</v>
      </c>
      <c r="AC18" s="21" t="s">
        <v>499</v>
      </c>
      <c r="AD18" s="21">
        <v>53</v>
      </c>
    </row>
    <row r="19" spans="1:30" ht="15.75" customHeight="1" thickBot="1" x14ac:dyDescent="0.25">
      <c r="A19" s="21">
        <v>14</v>
      </c>
      <c r="B19" s="22">
        <v>3.5618828451882849E-2</v>
      </c>
      <c r="C19" s="22">
        <v>4.1991631799163182E-2</v>
      </c>
      <c r="D19" s="22">
        <v>7.7700000000000005E-2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2751</v>
      </c>
      <c r="Y19" s="24">
        <v>44603</v>
      </c>
      <c r="Z19" s="21" t="s">
        <v>515</v>
      </c>
      <c r="AA19" s="21" t="s">
        <v>496</v>
      </c>
      <c r="AB19" s="21">
        <v>11.5</v>
      </c>
      <c r="AC19" s="21" t="s">
        <v>498</v>
      </c>
      <c r="AD19" s="21">
        <v>50</v>
      </c>
    </row>
    <row r="20" spans="1:30" ht="15.75" customHeight="1" thickBot="1" x14ac:dyDescent="0.25">
      <c r="A20" s="21">
        <v>15</v>
      </c>
      <c r="B20" s="22">
        <v>3.6987029288702927E-2</v>
      </c>
      <c r="C20" s="22">
        <v>3.9543933054393306E-2</v>
      </c>
      <c r="D20" s="22">
        <v>7.6899999999999996E-2</v>
      </c>
      <c r="F20" s="21" t="s">
        <v>488</v>
      </c>
      <c r="G20" s="23">
        <v>21202</v>
      </c>
      <c r="H20" s="21">
        <v>0.88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2722</v>
      </c>
      <c r="Y20" s="24">
        <v>44630</v>
      </c>
      <c r="Z20" s="21" t="s">
        <v>517</v>
      </c>
      <c r="AA20" s="21" t="s">
        <v>495</v>
      </c>
      <c r="AB20" s="21">
        <v>11.4</v>
      </c>
      <c r="AC20" s="21" t="s">
        <v>499</v>
      </c>
      <c r="AD20" s="21">
        <v>50</v>
      </c>
    </row>
    <row r="21" spans="1:30" ht="15.75" customHeight="1" thickBot="1" x14ac:dyDescent="0.25">
      <c r="A21" s="21">
        <v>16</v>
      </c>
      <c r="B21" s="22">
        <v>3.9039330543933055E-2</v>
      </c>
      <c r="C21" s="22">
        <v>3.7640167364016736E-2</v>
      </c>
      <c r="D21" s="22">
        <v>7.7399999999999997E-2</v>
      </c>
      <c r="F21" s="21" t="s">
        <v>492</v>
      </c>
      <c r="G21" s="23">
        <v>23892</v>
      </c>
      <c r="H21" s="21">
        <v>1</v>
      </c>
      <c r="J21" s="12">
        <v>5</v>
      </c>
      <c r="K21" s="12">
        <f>X6</f>
        <v>3071</v>
      </c>
      <c r="L21" s="18"/>
      <c r="M21" s="12"/>
      <c r="N21" s="140">
        <f>K21/$F$2</f>
        <v>0.12849372384937238</v>
      </c>
      <c r="W21" s="21">
        <v>125</v>
      </c>
      <c r="X21" s="21">
        <v>2692</v>
      </c>
      <c r="Y21" s="24">
        <v>44635</v>
      </c>
      <c r="Z21" s="21" t="s">
        <v>517</v>
      </c>
      <c r="AA21" s="21" t="s">
        <v>493</v>
      </c>
      <c r="AB21" s="21">
        <v>11.3</v>
      </c>
      <c r="AC21" s="21" t="s">
        <v>498</v>
      </c>
      <c r="AD21" s="21">
        <v>54</v>
      </c>
    </row>
    <row r="22" spans="1:30" ht="15.75" customHeight="1" thickBot="1" x14ac:dyDescent="0.25">
      <c r="A22" s="21">
        <v>17</v>
      </c>
      <c r="B22" s="22">
        <v>3.7169456066945605E-2</v>
      </c>
      <c r="C22" s="22">
        <v>3.6225941422594145E-2</v>
      </c>
      <c r="D22" s="22">
        <v>7.4099999999999999E-2</v>
      </c>
      <c r="F22" s="21" t="s">
        <v>493</v>
      </c>
      <c r="G22" s="23">
        <v>24273</v>
      </c>
      <c r="H22" s="21">
        <v>1.01</v>
      </c>
      <c r="J22" s="12">
        <v>10</v>
      </c>
      <c r="K22" s="12">
        <f>X11</f>
        <v>2989</v>
      </c>
      <c r="L22" s="18"/>
      <c r="M22" s="12"/>
      <c r="N22" s="140">
        <f t="shared" ref="N22:N28" si="0">K22/$F$2</f>
        <v>0.12506276150627615</v>
      </c>
      <c r="W22" s="21">
        <v>150</v>
      </c>
      <c r="X22" s="21">
        <v>2669</v>
      </c>
      <c r="Y22" s="24">
        <v>44622</v>
      </c>
      <c r="Z22" s="21" t="s">
        <v>515</v>
      </c>
      <c r="AA22" s="21" t="s">
        <v>494</v>
      </c>
      <c r="AB22" s="21">
        <v>11.2</v>
      </c>
      <c r="AC22" s="21" t="s">
        <v>498</v>
      </c>
      <c r="AD22" s="21">
        <v>50</v>
      </c>
    </row>
    <row r="23" spans="1:30" ht="15.75" customHeight="1" thickBot="1" x14ac:dyDescent="0.25">
      <c r="A23" s="21">
        <v>18</v>
      </c>
      <c r="B23" s="22">
        <v>3.2791213389121339E-2</v>
      </c>
      <c r="C23" s="22">
        <v>3.5301255230125526E-2</v>
      </c>
      <c r="D23" s="22">
        <v>6.8400000000000002E-2</v>
      </c>
      <c r="F23" s="21" t="s">
        <v>494</v>
      </c>
      <c r="G23" s="23">
        <v>24033</v>
      </c>
      <c r="H23" s="21">
        <v>1</v>
      </c>
      <c r="J23" s="12">
        <v>20</v>
      </c>
      <c r="K23" s="12">
        <f>X12</f>
        <v>2905</v>
      </c>
      <c r="L23" s="18"/>
      <c r="M23" s="12"/>
      <c r="N23" s="140">
        <f t="shared" si="0"/>
        <v>0.12154811715481172</v>
      </c>
      <c r="W23" s="21">
        <v>175</v>
      </c>
      <c r="X23" s="21">
        <v>2645</v>
      </c>
      <c r="Y23" s="24">
        <v>44620</v>
      </c>
      <c r="Z23" s="21" t="s">
        <v>514</v>
      </c>
      <c r="AA23" s="21" t="s">
        <v>492</v>
      </c>
      <c r="AB23" s="21">
        <v>11.1</v>
      </c>
      <c r="AC23" s="21" t="s">
        <v>498</v>
      </c>
      <c r="AD23" s="21">
        <v>53</v>
      </c>
    </row>
    <row r="24" spans="1:30" ht="15.75" customHeight="1" thickBot="1" x14ac:dyDescent="0.25">
      <c r="A24" s="21">
        <v>19</v>
      </c>
      <c r="B24" s="22">
        <v>2.6360669456066944E-2</v>
      </c>
      <c r="C24" s="22">
        <v>3.0623430962343101E-2</v>
      </c>
      <c r="D24" s="22">
        <v>5.7099999999999998E-2</v>
      </c>
      <c r="F24" s="21" t="s">
        <v>495</v>
      </c>
      <c r="G24" s="23">
        <v>24605</v>
      </c>
      <c r="H24" s="21">
        <v>1.03</v>
      </c>
      <c r="J24" s="12">
        <v>30</v>
      </c>
      <c r="K24" s="12">
        <f>X14</f>
        <v>2838</v>
      </c>
      <c r="L24" s="18"/>
      <c r="M24" s="12"/>
      <c r="N24" s="140">
        <f t="shared" si="0"/>
        <v>0.11874476987447699</v>
      </c>
      <c r="W24" s="21">
        <v>200</v>
      </c>
      <c r="X24" s="21">
        <v>2614</v>
      </c>
      <c r="Y24" s="24">
        <v>44651</v>
      </c>
      <c r="Z24" s="21" t="s">
        <v>517</v>
      </c>
      <c r="AA24" s="21" t="s">
        <v>495</v>
      </c>
      <c r="AB24" s="21">
        <v>10.9</v>
      </c>
      <c r="AC24" s="21" t="s">
        <v>498</v>
      </c>
      <c r="AD24" s="21">
        <v>53</v>
      </c>
    </row>
    <row r="25" spans="1:30" ht="15.75" customHeight="1" thickBot="1" x14ac:dyDescent="0.25">
      <c r="A25" s="21">
        <v>20</v>
      </c>
      <c r="B25" s="22">
        <v>2.2666527196652721E-2</v>
      </c>
      <c r="C25" s="22">
        <v>2.4748953974895398E-2</v>
      </c>
      <c r="D25" s="22">
        <v>4.7600000000000003E-2</v>
      </c>
      <c r="F25" s="21" t="s">
        <v>496</v>
      </c>
      <c r="G25" s="23">
        <v>25444</v>
      </c>
      <c r="H25" s="21">
        <v>1.06</v>
      </c>
      <c r="J25" s="12">
        <v>50</v>
      </c>
      <c r="K25" s="12">
        <f>X18</f>
        <v>2787</v>
      </c>
      <c r="L25" s="18"/>
      <c r="M25" s="12"/>
      <c r="N25" s="140">
        <f t="shared" si="0"/>
        <v>0.11661087866108787</v>
      </c>
    </row>
    <row r="26" spans="1:30" ht="15.75" customHeight="1" thickBot="1" x14ac:dyDescent="0.25">
      <c r="A26" s="21">
        <v>21</v>
      </c>
      <c r="B26" s="22">
        <v>2.0066945606694558E-2</v>
      </c>
      <c r="C26" s="22">
        <v>1.6970711297071128E-2</v>
      </c>
      <c r="D26" s="22">
        <v>3.7600000000000001E-2</v>
      </c>
      <c r="F26" s="21" t="s">
        <v>497</v>
      </c>
      <c r="G26" s="23">
        <v>24069</v>
      </c>
      <c r="H26" s="21">
        <v>1</v>
      </c>
      <c r="J26" s="12">
        <v>100</v>
      </c>
      <c r="K26" s="12">
        <f>X20</f>
        <v>2722</v>
      </c>
      <c r="L26" s="18"/>
      <c r="M26" s="12"/>
      <c r="N26" s="140">
        <f t="shared" si="0"/>
        <v>0.11389121338912134</v>
      </c>
    </row>
    <row r="27" spans="1:30" ht="15.75" customHeight="1" thickBot="1" x14ac:dyDescent="0.25">
      <c r="A27" s="21">
        <v>22</v>
      </c>
      <c r="B27" s="22">
        <v>1.2222594142259414E-2</v>
      </c>
      <c r="C27" s="22">
        <v>1.1912133891213388E-2</v>
      </c>
      <c r="D27" s="22">
        <v>2.4400000000000002E-2</v>
      </c>
      <c r="J27" s="12">
        <v>150</v>
      </c>
      <c r="K27" s="12">
        <f>X22</f>
        <v>2669</v>
      </c>
      <c r="L27" s="18"/>
      <c r="M27" s="12"/>
      <c r="N27" s="140">
        <f t="shared" si="0"/>
        <v>0.11167364016736402</v>
      </c>
    </row>
    <row r="28" spans="1:30" ht="15.75" customHeight="1" thickBot="1" x14ac:dyDescent="0.25">
      <c r="A28" s="21">
        <v>23</v>
      </c>
      <c r="B28" s="22">
        <v>7.1146443514644346E-3</v>
      </c>
      <c r="C28" s="22">
        <v>6.7447698744769868E-3</v>
      </c>
      <c r="D28" s="22">
        <v>1.4E-2</v>
      </c>
      <c r="J28" s="12">
        <v>200</v>
      </c>
      <c r="K28" s="12">
        <f>X24</f>
        <v>2614</v>
      </c>
      <c r="L28" s="18"/>
      <c r="M28" s="12"/>
      <c r="N28" s="140">
        <f t="shared" si="0"/>
        <v>0.1093723849372385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Sheet73">
    <pageSetUpPr fitToPage="1"/>
  </sheetPr>
  <dimension ref="A1:AI28"/>
  <sheetViews>
    <sheetView zoomScaleNormal="100" workbookViewId="0">
      <selection activeCell="AE25" sqref="AE25"/>
    </sheetView>
  </sheetViews>
  <sheetFormatPr defaultRowHeight="14.25" x14ac:dyDescent="0.2"/>
  <cols>
    <col min="1" max="1" width="4.875" customWidth="1"/>
    <col min="2" max="4" width="5.875" customWidth="1"/>
    <col min="5" max="5" width="1.875" customWidth="1"/>
    <col min="6" max="6" width="10.625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30" width="9" hidden="1" customWidth="1"/>
  </cols>
  <sheetData>
    <row r="1" spans="1:35" ht="24" thickBot="1" x14ac:dyDescent="0.25">
      <c r="A1" s="151" t="s">
        <v>610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5" ht="21.75" thickBot="1" x14ac:dyDescent="0.4">
      <c r="D2" s="5" t="s">
        <v>673</v>
      </c>
      <c r="F2" s="6">
        <v>38400</v>
      </c>
      <c r="H2" s="7" t="s">
        <v>462</v>
      </c>
      <c r="W2" s="21">
        <v>1</v>
      </c>
      <c r="X2" s="21">
        <v>3833</v>
      </c>
      <c r="Y2" s="24">
        <v>44622</v>
      </c>
      <c r="Z2" s="21" t="s">
        <v>513</v>
      </c>
      <c r="AA2" s="21" t="s">
        <v>494</v>
      </c>
      <c r="AB2" s="21">
        <v>10</v>
      </c>
      <c r="AC2" s="21" t="s">
        <v>464</v>
      </c>
      <c r="AD2" s="21">
        <v>55</v>
      </c>
    </row>
    <row r="3" spans="1:35" ht="15" thickBot="1" x14ac:dyDescent="0.25">
      <c r="W3" s="21">
        <v>2</v>
      </c>
      <c r="X3" s="21">
        <v>3745</v>
      </c>
      <c r="Y3" s="24">
        <v>44624</v>
      </c>
      <c r="Z3" s="21" t="s">
        <v>514</v>
      </c>
      <c r="AA3" s="21" t="s">
        <v>496</v>
      </c>
      <c r="AB3" s="21">
        <v>9.8000000000000007</v>
      </c>
      <c r="AC3" s="21" t="s">
        <v>464</v>
      </c>
      <c r="AD3" s="21">
        <v>56</v>
      </c>
    </row>
    <row r="4" spans="1:35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3662</v>
      </c>
      <c r="Y4" s="24">
        <v>44652</v>
      </c>
      <c r="Z4" s="21" t="s">
        <v>514</v>
      </c>
      <c r="AA4" s="21" t="s">
        <v>496</v>
      </c>
      <c r="AB4" s="21">
        <v>9.5</v>
      </c>
      <c r="AC4" s="21" t="s">
        <v>464</v>
      </c>
      <c r="AD4" s="21">
        <v>59</v>
      </c>
    </row>
    <row r="5" spans="1:35" ht="15" thickBot="1" x14ac:dyDescent="0.25">
      <c r="A5" s="21">
        <v>0</v>
      </c>
      <c r="B5" s="22">
        <v>5.63125E-3</v>
      </c>
      <c r="C5" s="22">
        <v>4.3593749999999995E-3</v>
      </c>
      <c r="D5" s="41">
        <v>0.01</v>
      </c>
      <c r="F5" s="21" t="s">
        <v>471</v>
      </c>
      <c r="G5" s="23">
        <v>35048</v>
      </c>
      <c r="H5" s="21">
        <v>0.92</v>
      </c>
      <c r="J5" s="164" t="s">
        <v>472</v>
      </c>
      <c r="K5" s="165"/>
      <c r="L5" s="165"/>
      <c r="M5" s="165"/>
      <c r="N5" s="166"/>
      <c r="W5" s="21">
        <v>4</v>
      </c>
      <c r="X5" s="21">
        <v>3660</v>
      </c>
      <c r="Y5" s="24">
        <v>44624</v>
      </c>
      <c r="Z5" s="21" t="s">
        <v>515</v>
      </c>
      <c r="AA5" s="21" t="s">
        <v>496</v>
      </c>
      <c r="AB5" s="21">
        <v>9.5</v>
      </c>
      <c r="AC5" s="21" t="s">
        <v>464</v>
      </c>
      <c r="AD5" s="21">
        <v>54</v>
      </c>
    </row>
    <row r="6" spans="1:35" ht="15" thickBot="1" x14ac:dyDescent="0.25">
      <c r="A6" s="21">
        <v>1</v>
      </c>
      <c r="B6" s="22">
        <v>3.6656249999999996E-3</v>
      </c>
      <c r="C6" s="22">
        <v>3.7499999999999999E-3</v>
      </c>
      <c r="D6" s="22">
        <v>7.4000000000000003E-3</v>
      </c>
      <c r="F6" s="21" t="s">
        <v>473</v>
      </c>
      <c r="G6" s="23">
        <v>40214</v>
      </c>
      <c r="H6" s="21">
        <v>1.05</v>
      </c>
      <c r="J6" s="113" t="s">
        <v>474</v>
      </c>
      <c r="K6" s="114">
        <f>LARGE((K8,K9),1)</f>
        <v>0.55888223552894212</v>
      </c>
      <c r="L6" s="45"/>
      <c r="M6" s="45"/>
      <c r="N6" s="114" t="s">
        <v>465</v>
      </c>
      <c r="W6" s="21">
        <v>5</v>
      </c>
      <c r="X6" s="21">
        <v>3651</v>
      </c>
      <c r="Y6" s="24">
        <v>44652</v>
      </c>
      <c r="Z6" s="21" t="s">
        <v>515</v>
      </c>
      <c r="AA6" s="21" t="s">
        <v>496</v>
      </c>
      <c r="AB6" s="21">
        <v>9.5</v>
      </c>
      <c r="AC6" s="21" t="s">
        <v>464</v>
      </c>
      <c r="AD6" s="21">
        <v>54</v>
      </c>
    </row>
    <row r="7" spans="1:35" ht="15" thickBot="1" x14ac:dyDescent="0.25">
      <c r="A7" s="21">
        <v>2</v>
      </c>
      <c r="B7" s="22">
        <v>2.709375E-3</v>
      </c>
      <c r="C7" s="22">
        <v>3.0000000000000001E-3</v>
      </c>
      <c r="D7" s="22">
        <v>5.7000000000000002E-3</v>
      </c>
      <c r="F7" s="21" t="s">
        <v>475</v>
      </c>
      <c r="G7" s="23">
        <v>42030</v>
      </c>
      <c r="H7" s="21">
        <v>1.1000000000000001</v>
      </c>
      <c r="J7" s="12" t="s">
        <v>476</v>
      </c>
      <c r="K7" s="114">
        <f>LARGE((K10,K11),1)</f>
        <v>0.568877027304455</v>
      </c>
      <c r="L7" s="45"/>
      <c r="M7" s="45"/>
      <c r="N7" s="114" t="s">
        <v>464</v>
      </c>
      <c r="W7" s="21">
        <v>6</v>
      </c>
      <c r="X7" s="21">
        <v>3642</v>
      </c>
      <c r="Y7" s="24">
        <v>44651</v>
      </c>
      <c r="Z7" s="21" t="s">
        <v>515</v>
      </c>
      <c r="AA7" s="21" t="s">
        <v>495</v>
      </c>
      <c r="AB7" s="21">
        <v>9.5</v>
      </c>
      <c r="AC7" s="21" t="s">
        <v>464</v>
      </c>
      <c r="AD7" s="21">
        <v>56</v>
      </c>
    </row>
    <row r="8" spans="1:35" ht="15.75" customHeight="1" thickBot="1" x14ac:dyDescent="0.3">
      <c r="A8" s="21">
        <v>3</v>
      </c>
      <c r="B8" s="22">
        <v>1.9656249999999999E-3</v>
      </c>
      <c r="C8" s="22">
        <v>1.96875E-3</v>
      </c>
      <c r="D8" s="22">
        <v>3.8999999999999998E-3</v>
      </c>
      <c r="F8" s="21" t="s">
        <v>477</v>
      </c>
      <c r="G8" s="23">
        <v>39466</v>
      </c>
      <c r="H8" s="21">
        <v>1.03</v>
      </c>
      <c r="K8" s="16">
        <f>LARGE(B11:C11,1)/(B11+C11)</f>
        <v>0.543365175446893</v>
      </c>
      <c r="W8" s="21">
        <v>7</v>
      </c>
      <c r="X8" s="21">
        <v>3640</v>
      </c>
      <c r="Y8" s="24">
        <v>44567</v>
      </c>
      <c r="Z8" s="21" t="s">
        <v>515</v>
      </c>
      <c r="AA8" s="21" t="s">
        <v>495</v>
      </c>
      <c r="AB8" s="21">
        <v>9.5</v>
      </c>
      <c r="AC8" s="21" t="s">
        <v>464</v>
      </c>
      <c r="AD8" s="223">
        <v>54</v>
      </c>
      <c r="AE8" s="224"/>
      <c r="AF8" s="132"/>
      <c r="AG8" s="132"/>
      <c r="AH8" s="132"/>
      <c r="AI8" s="132"/>
    </row>
    <row r="9" spans="1:35" ht="15.75" customHeight="1" thickBot="1" x14ac:dyDescent="0.3">
      <c r="A9" s="21">
        <v>4</v>
      </c>
      <c r="B9" s="22">
        <v>2.0187499999999997E-3</v>
      </c>
      <c r="C9" s="22">
        <v>2.484375E-3</v>
      </c>
      <c r="D9" s="22">
        <v>4.4999999999999997E-3</v>
      </c>
      <c r="F9" s="21" t="s">
        <v>478</v>
      </c>
      <c r="G9" s="23">
        <v>37485</v>
      </c>
      <c r="H9" s="21">
        <v>0.98</v>
      </c>
      <c r="K9" s="16">
        <f>LARGE(B12:C12,1)/(B12+C12)</f>
        <v>0.55888223552894212</v>
      </c>
      <c r="W9" s="21">
        <v>8</v>
      </c>
      <c r="X9" s="21">
        <v>3640</v>
      </c>
      <c r="Y9" s="24">
        <v>44649</v>
      </c>
      <c r="Z9" s="21" t="s">
        <v>513</v>
      </c>
      <c r="AA9" s="21" t="s">
        <v>493</v>
      </c>
      <c r="AB9" s="21">
        <v>9.5</v>
      </c>
      <c r="AC9" s="21" t="s">
        <v>464</v>
      </c>
      <c r="AD9" s="223">
        <v>56</v>
      </c>
      <c r="AE9" s="224"/>
      <c r="AF9" s="132"/>
      <c r="AG9" s="132"/>
      <c r="AH9" s="132"/>
      <c r="AI9" s="132"/>
    </row>
    <row r="10" spans="1:35" ht="15.75" customHeight="1" thickBot="1" x14ac:dyDescent="0.3">
      <c r="A10" s="21">
        <v>5</v>
      </c>
      <c r="B10" s="22">
        <v>4.2500000000000003E-3</v>
      </c>
      <c r="C10" s="22">
        <v>6.4218749999999996E-3</v>
      </c>
      <c r="D10" s="22">
        <v>1.06E-2</v>
      </c>
      <c r="F10" s="21" t="s">
        <v>479</v>
      </c>
      <c r="G10" s="23">
        <v>35711</v>
      </c>
      <c r="H10" s="21">
        <v>0.93</v>
      </c>
      <c r="K10" s="16">
        <f>LARGE(B20:C20,1)/(B20+C20)</f>
        <v>0.55146600124766065</v>
      </c>
      <c r="W10" s="21">
        <v>9</v>
      </c>
      <c r="X10" s="21">
        <v>3639</v>
      </c>
      <c r="Y10" s="24">
        <v>44606</v>
      </c>
      <c r="Z10" s="21" t="s">
        <v>513</v>
      </c>
      <c r="AA10" s="21" t="s">
        <v>492</v>
      </c>
      <c r="AB10" s="21">
        <v>9.5</v>
      </c>
      <c r="AC10" s="21" t="s">
        <v>464</v>
      </c>
      <c r="AD10" s="223">
        <v>57</v>
      </c>
      <c r="AE10" s="224"/>
      <c r="AF10" s="132"/>
      <c r="AG10" s="132"/>
      <c r="AH10" s="132"/>
      <c r="AI10" s="132"/>
    </row>
    <row r="11" spans="1:35" ht="15.75" customHeight="1" thickBot="1" x14ac:dyDescent="0.3">
      <c r="A11" s="21">
        <v>6</v>
      </c>
      <c r="B11" s="22">
        <v>1.50875E-2</v>
      </c>
      <c r="C11" s="22">
        <v>1.7953125E-2</v>
      </c>
      <c r="D11" s="22">
        <v>3.3000000000000002E-2</v>
      </c>
      <c r="F11" s="21" t="s">
        <v>480</v>
      </c>
      <c r="G11" s="23">
        <v>35551</v>
      </c>
      <c r="H11" s="21"/>
      <c r="K11" s="16">
        <f>LARGE(B21:C21,1)/(B21+C21)</f>
        <v>0.568877027304455</v>
      </c>
      <c r="W11" s="21">
        <v>10</v>
      </c>
      <c r="X11" s="21">
        <v>3633</v>
      </c>
      <c r="Y11" s="24">
        <v>44620</v>
      </c>
      <c r="Z11" s="21" t="s">
        <v>515</v>
      </c>
      <c r="AA11" s="21" t="s">
        <v>492</v>
      </c>
      <c r="AB11" s="21">
        <v>9.5</v>
      </c>
      <c r="AC11" s="21" t="s">
        <v>464</v>
      </c>
      <c r="AD11" s="223">
        <v>53</v>
      </c>
      <c r="AE11" s="224"/>
      <c r="AF11" s="132"/>
      <c r="AG11" s="132"/>
      <c r="AH11" s="132"/>
      <c r="AI11" s="132"/>
    </row>
    <row r="12" spans="1:35" ht="15" customHeight="1" thickBot="1" x14ac:dyDescent="0.25">
      <c r="A12" s="21">
        <v>7</v>
      </c>
      <c r="B12" s="22">
        <v>2.2790624999999998E-2</v>
      </c>
      <c r="C12" s="22">
        <v>2.8874999999999998E-2</v>
      </c>
      <c r="D12" s="22">
        <v>5.1700000000000003E-2</v>
      </c>
      <c r="F12" s="21" t="s">
        <v>481</v>
      </c>
      <c r="G12" s="23">
        <v>35890</v>
      </c>
      <c r="H12" s="21"/>
      <c r="W12" s="21">
        <v>20</v>
      </c>
      <c r="X12" s="21">
        <v>3597</v>
      </c>
      <c r="Y12" s="24">
        <v>44607</v>
      </c>
      <c r="Z12" s="21" t="s">
        <v>515</v>
      </c>
      <c r="AA12" s="21" t="s">
        <v>493</v>
      </c>
      <c r="AB12" s="21">
        <v>9.4</v>
      </c>
      <c r="AC12" s="21" t="s">
        <v>464</v>
      </c>
      <c r="AD12" s="223">
        <v>54</v>
      </c>
      <c r="AE12" s="224"/>
      <c r="AF12" s="132"/>
      <c r="AG12" s="132"/>
      <c r="AH12" s="132"/>
      <c r="AI12" s="132"/>
    </row>
    <row r="13" spans="1:35" ht="15" customHeight="1" thickBot="1" x14ac:dyDescent="0.25">
      <c r="A13" s="21">
        <v>8</v>
      </c>
      <c r="B13" s="22">
        <v>2.3215625E-2</v>
      </c>
      <c r="C13" s="22">
        <v>2.8921874999999996E-2</v>
      </c>
      <c r="D13" s="22">
        <v>5.21E-2</v>
      </c>
      <c r="F13" s="21" t="s">
        <v>482</v>
      </c>
      <c r="G13" s="23">
        <v>37276</v>
      </c>
      <c r="H13" s="21"/>
      <c r="W13" s="21">
        <v>25</v>
      </c>
      <c r="X13" s="21">
        <v>3585</v>
      </c>
      <c r="Y13" s="24">
        <v>44595</v>
      </c>
      <c r="Z13" s="21" t="s">
        <v>513</v>
      </c>
      <c r="AA13" s="21" t="s">
        <v>495</v>
      </c>
      <c r="AB13" s="21">
        <v>9.3000000000000007</v>
      </c>
      <c r="AC13" s="21" t="s">
        <v>464</v>
      </c>
      <c r="AD13" s="223">
        <v>58</v>
      </c>
      <c r="AE13" s="224"/>
      <c r="AF13" s="132"/>
      <c r="AG13" s="132"/>
      <c r="AH13" s="132"/>
      <c r="AI13" s="132"/>
    </row>
    <row r="14" spans="1:35" ht="15" customHeight="1" thickBot="1" x14ac:dyDescent="0.25">
      <c r="A14" s="21">
        <v>9</v>
      </c>
      <c r="B14" s="22">
        <v>2.3587500000000001E-2</v>
      </c>
      <c r="C14" s="22">
        <v>2.6109375000000001E-2</v>
      </c>
      <c r="D14" s="22">
        <v>4.9700000000000001E-2</v>
      </c>
      <c r="F14" s="21" t="s">
        <v>483</v>
      </c>
      <c r="G14" s="23">
        <v>37990</v>
      </c>
      <c r="H14" s="21"/>
      <c r="W14" s="21">
        <v>30</v>
      </c>
      <c r="X14" s="21">
        <v>3568</v>
      </c>
      <c r="Y14" s="24">
        <v>44607</v>
      </c>
      <c r="Z14" s="21" t="s">
        <v>513</v>
      </c>
      <c r="AA14" s="21" t="s">
        <v>493</v>
      </c>
      <c r="AB14" s="21">
        <v>9.3000000000000007</v>
      </c>
      <c r="AC14" s="21" t="s">
        <v>464</v>
      </c>
      <c r="AD14" s="223">
        <v>60</v>
      </c>
      <c r="AE14" s="224"/>
      <c r="AF14" s="132"/>
      <c r="AG14" s="132"/>
      <c r="AH14" s="132"/>
      <c r="AI14" s="132"/>
    </row>
    <row r="15" spans="1:35" ht="15" customHeight="1" thickBot="1" x14ac:dyDescent="0.25">
      <c r="A15" s="21">
        <v>10</v>
      </c>
      <c r="B15" s="22">
        <v>2.6403125E-2</v>
      </c>
      <c r="C15" s="22">
        <v>2.7421874999999998E-2</v>
      </c>
      <c r="D15" s="22">
        <v>5.3900000000000003E-2</v>
      </c>
      <c r="F15" s="21" t="s">
        <v>484</v>
      </c>
      <c r="G15" s="23">
        <v>35225</v>
      </c>
      <c r="H15" s="21"/>
      <c r="W15" s="21">
        <v>35</v>
      </c>
      <c r="X15" s="21">
        <v>3559</v>
      </c>
      <c r="Y15" s="24">
        <v>44672</v>
      </c>
      <c r="Z15" s="21" t="s">
        <v>513</v>
      </c>
      <c r="AA15" s="21" t="s">
        <v>495</v>
      </c>
      <c r="AB15" s="21">
        <v>9.3000000000000007</v>
      </c>
      <c r="AC15" s="21" t="s">
        <v>464</v>
      </c>
      <c r="AD15" s="223">
        <v>59</v>
      </c>
      <c r="AE15" s="224"/>
      <c r="AF15" s="132"/>
      <c r="AG15" s="132"/>
      <c r="AH15" s="132"/>
      <c r="AI15" s="132"/>
    </row>
    <row r="16" spans="1:35" ht="15" customHeight="1" thickBot="1" x14ac:dyDescent="0.25">
      <c r="A16" s="21">
        <v>11</v>
      </c>
      <c r="B16" s="22">
        <v>3.0440624999999995E-2</v>
      </c>
      <c r="C16" s="22">
        <v>3.0562499999999996E-2</v>
      </c>
      <c r="D16" s="22">
        <v>6.0999999999999999E-2</v>
      </c>
      <c r="F16" s="21" t="s">
        <v>485</v>
      </c>
      <c r="G16" s="23">
        <v>39066</v>
      </c>
      <c r="H16" s="21"/>
      <c r="W16" s="21">
        <v>40</v>
      </c>
      <c r="X16" s="21">
        <v>3535</v>
      </c>
      <c r="Y16" s="24">
        <v>44593</v>
      </c>
      <c r="Z16" s="21" t="s">
        <v>515</v>
      </c>
      <c r="AA16" s="21" t="s">
        <v>493</v>
      </c>
      <c r="AB16" s="21">
        <v>9.1999999999999993</v>
      </c>
      <c r="AC16" s="21" t="s">
        <v>464</v>
      </c>
      <c r="AD16" s="223">
        <v>53</v>
      </c>
      <c r="AE16" s="224"/>
      <c r="AF16" s="132"/>
      <c r="AG16" s="132"/>
      <c r="AH16" s="132"/>
      <c r="AI16" s="132"/>
    </row>
    <row r="17" spans="1:35" ht="15" customHeight="1" thickBot="1" x14ac:dyDescent="0.25">
      <c r="A17" s="21">
        <v>12</v>
      </c>
      <c r="B17" s="22">
        <v>3.5646875000000001E-2</v>
      </c>
      <c r="C17" s="22">
        <v>3.2484375000000003E-2</v>
      </c>
      <c r="D17" s="22">
        <v>6.8099999999999994E-2</v>
      </c>
      <c r="W17" s="21">
        <v>45</v>
      </c>
      <c r="X17" s="21">
        <v>3526</v>
      </c>
      <c r="Y17" s="24">
        <v>44652</v>
      </c>
      <c r="Z17" s="21" t="s">
        <v>517</v>
      </c>
      <c r="AA17" s="21" t="s">
        <v>496</v>
      </c>
      <c r="AB17" s="21">
        <v>9.1999999999999993</v>
      </c>
      <c r="AC17" s="21" t="s">
        <v>464</v>
      </c>
      <c r="AD17" s="223">
        <v>55</v>
      </c>
      <c r="AE17" s="224"/>
      <c r="AF17" s="132"/>
      <c r="AG17" s="132"/>
      <c r="AH17" s="132"/>
      <c r="AI17" s="132"/>
    </row>
    <row r="18" spans="1:35" ht="15" customHeight="1" thickBot="1" x14ac:dyDescent="0.25">
      <c r="A18" s="21">
        <v>13</v>
      </c>
      <c r="B18" s="22">
        <v>3.7187500000000005E-2</v>
      </c>
      <c r="C18" s="22">
        <v>3.2671874999999996E-2</v>
      </c>
      <c r="D18" s="22">
        <v>6.9900000000000004E-2</v>
      </c>
      <c r="W18" s="21">
        <v>50</v>
      </c>
      <c r="X18" s="21">
        <v>3519</v>
      </c>
      <c r="Y18" s="24">
        <v>44609</v>
      </c>
      <c r="Z18" s="21" t="s">
        <v>514</v>
      </c>
      <c r="AA18" s="21" t="s">
        <v>495</v>
      </c>
      <c r="AB18" s="21">
        <v>9.1999999999999993</v>
      </c>
      <c r="AC18" s="21" t="s">
        <v>464</v>
      </c>
      <c r="AD18" s="223">
        <v>58</v>
      </c>
      <c r="AE18" s="224"/>
      <c r="AF18" s="132"/>
      <c r="AG18" s="132"/>
      <c r="AH18" s="132"/>
      <c r="AI18" s="132"/>
    </row>
    <row r="19" spans="1:35" ht="15" customHeight="1" thickBot="1" x14ac:dyDescent="0.25">
      <c r="A19" s="21">
        <v>14</v>
      </c>
      <c r="B19" s="22">
        <v>3.9046874999999995E-2</v>
      </c>
      <c r="C19" s="22">
        <v>3.2765625E-2</v>
      </c>
      <c r="D19" s="22">
        <v>7.1800000000000003E-2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3476</v>
      </c>
      <c r="Y19" s="24">
        <v>44573</v>
      </c>
      <c r="Z19" s="21" t="s">
        <v>513</v>
      </c>
      <c r="AA19" s="21" t="s">
        <v>494</v>
      </c>
      <c r="AB19" s="21">
        <v>9.1</v>
      </c>
      <c r="AC19" s="21" t="s">
        <v>464</v>
      </c>
      <c r="AD19" s="223">
        <v>58</v>
      </c>
      <c r="AE19" s="224"/>
      <c r="AF19" s="132"/>
      <c r="AG19" s="132"/>
      <c r="AH19" s="132"/>
      <c r="AI19" s="132"/>
    </row>
    <row r="20" spans="1:35" ht="15" customHeight="1" thickBot="1" x14ac:dyDescent="0.25">
      <c r="A20" s="21">
        <v>15</v>
      </c>
      <c r="B20" s="22">
        <v>4.1437500000000002E-2</v>
      </c>
      <c r="C20" s="22">
        <v>3.3703125E-2</v>
      </c>
      <c r="D20" s="22">
        <v>7.51E-2</v>
      </c>
      <c r="F20" s="21" t="s">
        <v>488</v>
      </c>
      <c r="G20" s="23">
        <v>28114</v>
      </c>
      <c r="H20" s="21">
        <v>0.73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3442</v>
      </c>
      <c r="Y20" s="24">
        <v>44610</v>
      </c>
      <c r="Z20" s="21" t="s">
        <v>513</v>
      </c>
      <c r="AA20" s="21" t="s">
        <v>496</v>
      </c>
      <c r="AB20" s="21">
        <v>9</v>
      </c>
      <c r="AC20" s="21" t="s">
        <v>464</v>
      </c>
      <c r="AD20" s="223">
        <v>59</v>
      </c>
      <c r="AE20" s="224"/>
      <c r="AF20" s="132"/>
      <c r="AG20" s="132"/>
      <c r="AH20" s="132"/>
      <c r="AI20" s="132"/>
    </row>
    <row r="21" spans="1:35" ht="15" thickBot="1" x14ac:dyDescent="0.25">
      <c r="A21" s="21">
        <v>16</v>
      </c>
      <c r="B21" s="22">
        <v>4.3296875000000005E-2</v>
      </c>
      <c r="C21" s="22">
        <v>3.2812500000000008E-2</v>
      </c>
      <c r="D21" s="22">
        <v>7.6100000000000001E-2</v>
      </c>
      <c r="F21" s="21" t="s">
        <v>492</v>
      </c>
      <c r="G21" s="23">
        <v>39812</v>
      </c>
      <c r="H21" s="21">
        <v>1.04</v>
      </c>
      <c r="J21" s="12">
        <v>5</v>
      </c>
      <c r="K21" s="12">
        <f>X6</f>
        <v>3651</v>
      </c>
      <c r="L21" s="18"/>
      <c r="M21" s="12"/>
      <c r="N21" s="140">
        <f>K21/$F$2</f>
        <v>9.5078124999999999E-2</v>
      </c>
      <c r="W21" s="21">
        <v>125</v>
      </c>
      <c r="X21" s="21">
        <v>3401</v>
      </c>
      <c r="Y21" s="24">
        <v>44594</v>
      </c>
      <c r="Z21" s="21" t="s">
        <v>513</v>
      </c>
      <c r="AA21" s="21" t="s">
        <v>494</v>
      </c>
      <c r="AB21" s="21">
        <v>8.9</v>
      </c>
      <c r="AC21" s="21" t="s">
        <v>464</v>
      </c>
      <c r="AD21" s="223">
        <v>57</v>
      </c>
      <c r="AE21" s="214"/>
    </row>
    <row r="22" spans="1:35" ht="15" thickBot="1" x14ac:dyDescent="0.25">
      <c r="A22" s="21">
        <v>17</v>
      </c>
      <c r="B22" s="22">
        <v>4.335E-2</v>
      </c>
      <c r="C22" s="22">
        <v>3.2156249999999997E-2</v>
      </c>
      <c r="D22" s="22">
        <v>7.5600000000000001E-2</v>
      </c>
      <c r="F22" s="21" t="s">
        <v>493</v>
      </c>
      <c r="G22" s="23">
        <v>42314</v>
      </c>
      <c r="H22" s="21">
        <v>1.1100000000000001</v>
      </c>
      <c r="J22" s="12">
        <v>10</v>
      </c>
      <c r="K22" s="12">
        <f>X11</f>
        <v>3633</v>
      </c>
      <c r="L22" s="18"/>
      <c r="M22" s="12"/>
      <c r="N22" s="140">
        <f t="shared" ref="N22:N28" si="0">K22/$F$2</f>
        <v>9.4609374999999996E-2</v>
      </c>
      <c r="W22" s="21">
        <v>150</v>
      </c>
      <c r="X22" s="21">
        <v>3360</v>
      </c>
      <c r="Y22" s="24">
        <v>44622</v>
      </c>
      <c r="Z22" s="21" t="s">
        <v>518</v>
      </c>
      <c r="AA22" s="21" t="s">
        <v>494</v>
      </c>
      <c r="AB22" s="21">
        <v>8.8000000000000007</v>
      </c>
      <c r="AC22" s="21" t="s">
        <v>464</v>
      </c>
      <c r="AD22" s="21">
        <v>56</v>
      </c>
    </row>
    <row r="23" spans="1:35" ht="15" thickBot="1" x14ac:dyDescent="0.25">
      <c r="A23" s="21">
        <v>18</v>
      </c>
      <c r="B23" s="22">
        <v>3.6549999999999999E-2</v>
      </c>
      <c r="C23" s="22">
        <v>2.5078125E-2</v>
      </c>
      <c r="D23" s="22">
        <v>6.1600000000000002E-2</v>
      </c>
      <c r="F23" s="21" t="s">
        <v>494</v>
      </c>
      <c r="G23" s="23">
        <v>40611</v>
      </c>
      <c r="H23" s="21">
        <v>1.06</v>
      </c>
      <c r="J23" s="12">
        <v>20</v>
      </c>
      <c r="K23" s="12">
        <f>X12</f>
        <v>3597</v>
      </c>
      <c r="L23" s="18"/>
      <c r="M23" s="12"/>
      <c r="N23" s="140">
        <f t="shared" si="0"/>
        <v>9.3671875000000002E-2</v>
      </c>
      <c r="W23" s="21">
        <v>175</v>
      </c>
      <c r="X23" s="21">
        <v>3316</v>
      </c>
      <c r="Y23" s="24">
        <v>44613</v>
      </c>
      <c r="Z23" s="21" t="s">
        <v>513</v>
      </c>
      <c r="AA23" s="21" t="s">
        <v>492</v>
      </c>
      <c r="AB23" s="21">
        <v>8.6</v>
      </c>
      <c r="AC23" s="21" t="s">
        <v>464</v>
      </c>
      <c r="AD23" s="21">
        <v>57</v>
      </c>
    </row>
    <row r="24" spans="1:35" ht="15" thickBot="1" x14ac:dyDescent="0.25">
      <c r="A24" s="21">
        <v>19</v>
      </c>
      <c r="B24" s="22">
        <v>2.9484375E-2</v>
      </c>
      <c r="C24" s="22">
        <v>2.1046875E-2</v>
      </c>
      <c r="D24" s="22">
        <v>5.0599999999999999E-2</v>
      </c>
      <c r="F24" s="21" t="s">
        <v>495</v>
      </c>
      <c r="G24" s="23">
        <v>40573</v>
      </c>
      <c r="H24" s="21">
        <v>1.06</v>
      </c>
      <c r="J24" s="12">
        <v>30</v>
      </c>
      <c r="K24" s="12">
        <f>X14</f>
        <v>3568</v>
      </c>
      <c r="L24" s="18"/>
      <c r="M24" s="12"/>
      <c r="N24" s="140">
        <f t="shared" si="0"/>
        <v>9.2916666666666661E-2</v>
      </c>
      <c r="W24" s="21">
        <v>200</v>
      </c>
      <c r="X24" s="21">
        <v>3290</v>
      </c>
      <c r="Y24" s="24">
        <v>44684</v>
      </c>
      <c r="Z24" s="21" t="s">
        <v>515</v>
      </c>
      <c r="AA24" s="21" t="s">
        <v>493</v>
      </c>
      <c r="AB24" s="21">
        <v>8.6</v>
      </c>
      <c r="AC24" s="21" t="s">
        <v>464</v>
      </c>
      <c r="AD24" s="21">
        <v>54</v>
      </c>
    </row>
    <row r="25" spans="1:35" ht="15" thickBot="1" x14ac:dyDescent="0.25">
      <c r="A25" s="21">
        <v>20</v>
      </c>
      <c r="B25" s="22">
        <v>2.2737500000000001E-2</v>
      </c>
      <c r="C25" s="22">
        <v>1.5796875000000002E-2</v>
      </c>
      <c r="D25" s="22">
        <v>3.85E-2</v>
      </c>
      <c r="F25" s="21" t="s">
        <v>496</v>
      </c>
      <c r="G25" s="23">
        <v>43513</v>
      </c>
      <c r="H25" s="21">
        <v>1.1399999999999999</v>
      </c>
      <c r="J25" s="12">
        <v>50</v>
      </c>
      <c r="K25" s="12">
        <f>X18</f>
        <v>3519</v>
      </c>
      <c r="L25" s="18"/>
      <c r="M25" s="12"/>
      <c r="N25" s="140">
        <f t="shared" si="0"/>
        <v>9.1640625000000003E-2</v>
      </c>
      <c r="W25" s="21"/>
      <c r="X25" s="21"/>
      <c r="Y25" s="24"/>
      <c r="Z25" s="21"/>
      <c r="AA25" s="21"/>
      <c r="AB25" s="21"/>
      <c r="AC25" s="21"/>
      <c r="AD25" s="21"/>
    </row>
    <row r="26" spans="1:35" ht="15" thickBot="1" x14ac:dyDescent="0.25">
      <c r="A26" s="21">
        <v>21</v>
      </c>
      <c r="B26" s="22">
        <v>1.76375E-2</v>
      </c>
      <c r="C26" s="22">
        <v>1.2703125000000001E-2</v>
      </c>
      <c r="D26" s="22">
        <v>3.04E-2</v>
      </c>
      <c r="F26" s="21" t="s">
        <v>497</v>
      </c>
      <c r="G26" s="23">
        <v>33324</v>
      </c>
      <c r="H26" s="21">
        <v>0.87</v>
      </c>
      <c r="J26" s="12">
        <v>100</v>
      </c>
      <c r="K26" s="12">
        <f>X20</f>
        <v>3442</v>
      </c>
      <c r="L26" s="18"/>
      <c r="M26" s="12"/>
      <c r="N26" s="140">
        <f t="shared" si="0"/>
        <v>8.9635416666666662E-2</v>
      </c>
    </row>
    <row r="27" spans="1:35" ht="15" thickBot="1" x14ac:dyDescent="0.25">
      <c r="A27" s="21">
        <v>22</v>
      </c>
      <c r="B27" s="22">
        <v>1.3706250000000001E-2</v>
      </c>
      <c r="C27" s="22">
        <v>9.2343749999999995E-3</v>
      </c>
      <c r="D27" s="22">
        <v>2.29E-2</v>
      </c>
      <c r="J27" s="12">
        <v>150</v>
      </c>
      <c r="K27" s="12">
        <f>X22</f>
        <v>3360</v>
      </c>
      <c r="L27" s="18"/>
      <c r="M27" s="12"/>
      <c r="N27" s="140">
        <f t="shared" si="0"/>
        <v>8.7499999999999994E-2</v>
      </c>
    </row>
    <row r="28" spans="1:35" ht="15" thickBot="1" x14ac:dyDescent="0.25">
      <c r="A28" s="21">
        <v>23</v>
      </c>
      <c r="B28" s="22">
        <v>9.3500000000000007E-3</v>
      </c>
      <c r="C28" s="22">
        <v>6.4687500000000005E-3</v>
      </c>
      <c r="D28" s="22">
        <v>1.5800000000000002E-2</v>
      </c>
      <c r="J28" s="12">
        <v>200</v>
      </c>
      <c r="K28" s="12">
        <f>X24</f>
        <v>3290</v>
      </c>
      <c r="L28" s="18"/>
      <c r="M28" s="12"/>
      <c r="N28" s="140">
        <f t="shared" si="0"/>
        <v>8.5677083333333334E-2</v>
      </c>
    </row>
  </sheetData>
  <mergeCells count="4">
    <mergeCell ref="A1:U1"/>
    <mergeCell ref="J4:N4"/>
    <mergeCell ref="J5:N5"/>
    <mergeCell ref="J19:N19"/>
  </mergeCells>
  <pageMargins left="0.7" right="0.7" top="0.75" bottom="0.75" header="0.3" footer="0.3"/>
  <pageSetup scale="92" orientation="landscape" horizontalDpi="1200" verticalDpi="1200" r:id="rId1"/>
  <drawing r:id="rId2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Sheet59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10.125" hidden="1" customWidth="1"/>
  </cols>
  <sheetData>
    <row r="1" spans="1:30" ht="24" thickBot="1" x14ac:dyDescent="0.25">
      <c r="A1" s="151" t="s">
        <v>555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4">
      <c r="D2" s="5" t="s">
        <v>673</v>
      </c>
      <c r="F2" s="6">
        <v>27200</v>
      </c>
      <c r="H2" s="7" t="s">
        <v>462</v>
      </c>
      <c r="W2" s="21">
        <v>1</v>
      </c>
      <c r="X2" s="21">
        <v>3299</v>
      </c>
      <c r="Y2" s="24">
        <v>44607</v>
      </c>
      <c r="Z2" s="21" t="s">
        <v>513</v>
      </c>
      <c r="AA2" s="21" t="s">
        <v>493</v>
      </c>
      <c r="AB2" s="21">
        <v>12.1</v>
      </c>
      <c r="AC2" s="21" t="s">
        <v>498</v>
      </c>
      <c r="AD2" s="21">
        <v>53</v>
      </c>
    </row>
    <row r="3" spans="1:30" ht="15.75" customHeight="1" thickBot="1" x14ac:dyDescent="0.25">
      <c r="W3" s="21">
        <v>2</v>
      </c>
      <c r="X3" s="21">
        <v>3267</v>
      </c>
      <c r="Y3" s="24">
        <v>44621</v>
      </c>
      <c r="Z3" s="21" t="s">
        <v>514</v>
      </c>
      <c r="AA3" s="21" t="s">
        <v>493</v>
      </c>
      <c r="AB3" s="21">
        <v>12</v>
      </c>
      <c r="AC3" s="21" t="s">
        <v>498</v>
      </c>
      <c r="AD3" s="21">
        <v>56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3261</v>
      </c>
      <c r="Y4" s="24">
        <v>44916</v>
      </c>
      <c r="Z4" s="21" t="s">
        <v>514</v>
      </c>
      <c r="AA4" s="21" t="s">
        <v>494</v>
      </c>
      <c r="AB4" s="21">
        <v>12</v>
      </c>
      <c r="AC4" s="21" t="s">
        <v>498</v>
      </c>
      <c r="AD4" s="21">
        <v>53</v>
      </c>
    </row>
    <row r="5" spans="1:30" ht="15.75" customHeight="1" thickBot="1" x14ac:dyDescent="0.25">
      <c r="A5" s="21">
        <v>0</v>
      </c>
      <c r="B5" s="22">
        <v>2.4551470588235294E-3</v>
      </c>
      <c r="C5" s="22">
        <v>3.2205882352941179E-3</v>
      </c>
      <c r="D5" s="41">
        <v>5.7000000000000002E-3</v>
      </c>
      <c r="F5" s="21" t="s">
        <v>471</v>
      </c>
      <c r="G5" s="23">
        <v>27662</v>
      </c>
      <c r="H5" s="21">
        <v>1.02</v>
      </c>
      <c r="J5" s="164" t="s">
        <v>472</v>
      </c>
      <c r="K5" s="165"/>
      <c r="L5" s="165"/>
      <c r="M5" s="165"/>
      <c r="N5" s="166"/>
      <c r="W5" s="21">
        <v>4</v>
      </c>
      <c r="X5" s="21">
        <v>3223</v>
      </c>
      <c r="Y5" s="24">
        <v>44916</v>
      </c>
      <c r="Z5" s="21" t="s">
        <v>513</v>
      </c>
      <c r="AA5" s="21" t="s">
        <v>494</v>
      </c>
      <c r="AB5" s="21">
        <v>11.8</v>
      </c>
      <c r="AC5" s="21" t="s">
        <v>498</v>
      </c>
      <c r="AD5" s="21">
        <v>54</v>
      </c>
    </row>
    <row r="6" spans="1:30" ht="15.75" customHeight="1" thickBot="1" x14ac:dyDescent="0.25">
      <c r="A6" s="21">
        <v>1</v>
      </c>
      <c r="B6" s="22">
        <v>1.7139705882352942E-3</v>
      </c>
      <c r="C6" s="22">
        <v>2.1470588235294116E-3</v>
      </c>
      <c r="D6" s="22">
        <v>3.8999999999999998E-3</v>
      </c>
      <c r="F6" s="21" t="s">
        <v>473</v>
      </c>
      <c r="G6" s="23">
        <v>31850</v>
      </c>
      <c r="H6" s="21">
        <v>1.17</v>
      </c>
      <c r="J6" s="113" t="s">
        <v>474</v>
      </c>
      <c r="K6" s="114">
        <f>LARGE((K8,K9),1)</f>
        <v>0.58452284878442451</v>
      </c>
      <c r="L6" s="45"/>
      <c r="M6" s="45"/>
      <c r="N6" s="114" t="s">
        <v>499</v>
      </c>
      <c r="W6" s="21">
        <v>5</v>
      </c>
      <c r="X6" s="21">
        <v>3211</v>
      </c>
      <c r="Y6" s="24">
        <v>44622</v>
      </c>
      <c r="Z6" s="21" t="s">
        <v>513</v>
      </c>
      <c r="AA6" s="21" t="s">
        <v>494</v>
      </c>
      <c r="AB6" s="21">
        <v>11.8</v>
      </c>
      <c r="AC6" s="21" t="s">
        <v>498</v>
      </c>
      <c r="AD6" s="21">
        <v>55</v>
      </c>
    </row>
    <row r="7" spans="1:30" ht="15.75" customHeight="1" thickBot="1" x14ac:dyDescent="0.25">
      <c r="A7" s="21">
        <v>2</v>
      </c>
      <c r="B7" s="22">
        <v>1.5749999999999998E-3</v>
      </c>
      <c r="C7" s="22">
        <v>1.6639705882352941E-3</v>
      </c>
      <c r="D7" s="22">
        <v>3.2000000000000002E-3</v>
      </c>
      <c r="F7" s="21" t="s">
        <v>475</v>
      </c>
      <c r="G7" s="23">
        <v>32612</v>
      </c>
      <c r="H7" s="21">
        <v>1.2</v>
      </c>
      <c r="J7" s="12" t="s">
        <v>476</v>
      </c>
      <c r="K7" s="114">
        <f>LARGE((K10,K11),1)</f>
        <v>0.50911669966606576</v>
      </c>
      <c r="L7" s="45"/>
      <c r="M7" s="45"/>
      <c r="N7" s="114" t="s">
        <v>499</v>
      </c>
      <c r="W7" s="21">
        <v>6</v>
      </c>
      <c r="X7" s="21">
        <v>3147</v>
      </c>
      <c r="Y7" s="24">
        <v>44603</v>
      </c>
      <c r="Z7" s="21" t="s">
        <v>514</v>
      </c>
      <c r="AA7" s="21" t="s">
        <v>496</v>
      </c>
      <c r="AB7" s="21">
        <v>11.6</v>
      </c>
      <c r="AC7" s="21" t="s">
        <v>498</v>
      </c>
      <c r="AD7" s="21">
        <v>54</v>
      </c>
    </row>
    <row r="8" spans="1:30" ht="15.75" customHeight="1" thickBot="1" x14ac:dyDescent="0.3">
      <c r="A8" s="21">
        <v>3</v>
      </c>
      <c r="B8" s="22">
        <v>1.7602941176470589E-3</v>
      </c>
      <c r="C8" s="22">
        <v>1.5566176470588233E-3</v>
      </c>
      <c r="D8" s="22">
        <v>3.3E-3</v>
      </c>
      <c r="F8" s="21" t="s">
        <v>477</v>
      </c>
      <c r="G8" s="23">
        <v>28881</v>
      </c>
      <c r="H8" s="21">
        <v>1.06</v>
      </c>
      <c r="K8" s="16">
        <f>LARGE(B11:C11,1)/(B11+C11)</f>
        <v>0.54091124073782115</v>
      </c>
      <c r="W8" s="21">
        <v>7</v>
      </c>
      <c r="X8" s="21">
        <v>3139</v>
      </c>
      <c r="Y8" s="24">
        <v>44853</v>
      </c>
      <c r="Z8" s="21" t="s">
        <v>513</v>
      </c>
      <c r="AA8" s="21" t="s">
        <v>494</v>
      </c>
      <c r="AB8" s="21">
        <v>11.5</v>
      </c>
      <c r="AC8" s="21" t="s">
        <v>499</v>
      </c>
      <c r="AD8" s="21">
        <v>50</v>
      </c>
    </row>
    <row r="9" spans="1:30" ht="15.75" customHeight="1" thickBot="1" x14ac:dyDescent="0.3">
      <c r="A9" s="21">
        <v>4</v>
      </c>
      <c r="B9" s="22">
        <v>2.8257352941176471E-3</v>
      </c>
      <c r="C9" s="22">
        <v>2.4154411764705877E-3</v>
      </c>
      <c r="D9" s="22">
        <v>5.3E-3</v>
      </c>
      <c r="F9" s="21" t="s">
        <v>478</v>
      </c>
      <c r="G9" s="23">
        <v>25944</v>
      </c>
      <c r="H9" s="21">
        <v>0.95</v>
      </c>
      <c r="K9" s="16">
        <f>LARGE(B12:C12,1)/(B12+C12)</f>
        <v>0.58452284878442451</v>
      </c>
      <c r="W9" s="21">
        <v>8</v>
      </c>
      <c r="X9" s="21">
        <v>3134</v>
      </c>
      <c r="Y9" s="24">
        <v>44607</v>
      </c>
      <c r="Z9" s="21" t="s">
        <v>514</v>
      </c>
      <c r="AA9" s="21" t="s">
        <v>493</v>
      </c>
      <c r="AB9" s="21">
        <v>11.5</v>
      </c>
      <c r="AC9" s="21" t="s">
        <v>498</v>
      </c>
      <c r="AD9" s="21">
        <v>56</v>
      </c>
    </row>
    <row r="10" spans="1:30" ht="15.75" customHeight="1" thickBot="1" x14ac:dyDescent="0.3">
      <c r="A10" s="21">
        <v>5</v>
      </c>
      <c r="B10" s="22">
        <v>8.2455882352941174E-3</v>
      </c>
      <c r="C10" s="22">
        <v>7.5147058823529416E-3</v>
      </c>
      <c r="D10" s="22">
        <v>1.5800000000000002E-2</v>
      </c>
      <c r="F10" s="21" t="s">
        <v>479</v>
      </c>
      <c r="G10" s="23">
        <v>25106</v>
      </c>
      <c r="H10" s="21">
        <v>0.92</v>
      </c>
      <c r="K10" s="16">
        <f>LARGE(B20:C20,1)/(B20+C20)</f>
        <v>0.50911669966606576</v>
      </c>
      <c r="W10" s="21">
        <v>9</v>
      </c>
      <c r="X10" s="21">
        <v>3117</v>
      </c>
      <c r="Y10" s="24">
        <v>44593</v>
      </c>
      <c r="Z10" s="21" t="s">
        <v>513</v>
      </c>
      <c r="AA10" s="21" t="s">
        <v>493</v>
      </c>
      <c r="AB10" s="21">
        <v>11.5</v>
      </c>
      <c r="AC10" s="21" t="s">
        <v>498</v>
      </c>
      <c r="AD10" s="21">
        <v>54</v>
      </c>
    </row>
    <row r="11" spans="1:30" ht="15.75" customHeight="1" thickBot="1" x14ac:dyDescent="0.3">
      <c r="A11" s="21">
        <v>6</v>
      </c>
      <c r="B11" s="22">
        <v>1.9270588235294116E-2</v>
      </c>
      <c r="C11" s="22">
        <v>2.2705147058823528E-2</v>
      </c>
      <c r="D11" s="22">
        <v>4.19E-2</v>
      </c>
      <c r="F11" s="21" t="s">
        <v>480</v>
      </c>
      <c r="G11" s="23">
        <v>24879</v>
      </c>
      <c r="H11" s="21">
        <v>0.92</v>
      </c>
      <c r="K11" s="16">
        <f>LARGE(B21:C21,1)/(B21+C21)</f>
        <v>0.5002279025670946</v>
      </c>
      <c r="W11" s="21">
        <v>10</v>
      </c>
      <c r="X11" s="21">
        <v>3117</v>
      </c>
      <c r="Y11" s="24">
        <v>44621</v>
      </c>
      <c r="Z11" s="21" t="s">
        <v>513</v>
      </c>
      <c r="AA11" s="21" t="s">
        <v>493</v>
      </c>
      <c r="AB11" s="21">
        <v>11.5</v>
      </c>
      <c r="AC11" s="21" t="s">
        <v>498</v>
      </c>
      <c r="AD11" s="21">
        <v>54</v>
      </c>
    </row>
    <row r="12" spans="1:30" ht="15.75" customHeight="1" thickBot="1" x14ac:dyDescent="0.25">
      <c r="A12" s="21">
        <v>7</v>
      </c>
      <c r="B12" s="22">
        <v>2.4227205882352942E-2</v>
      </c>
      <c r="C12" s="22">
        <v>3.4084558823529412E-2</v>
      </c>
      <c r="D12" s="22">
        <v>5.8299999999999998E-2</v>
      </c>
      <c r="F12" s="21" t="s">
        <v>481</v>
      </c>
      <c r="G12" s="23">
        <v>26259</v>
      </c>
      <c r="H12" s="21">
        <v>0.97</v>
      </c>
      <c r="W12" s="21">
        <v>20</v>
      </c>
      <c r="X12" s="21">
        <v>3058</v>
      </c>
      <c r="Y12" s="24">
        <v>44608</v>
      </c>
      <c r="Z12" s="21" t="s">
        <v>513</v>
      </c>
      <c r="AA12" s="21" t="s">
        <v>494</v>
      </c>
      <c r="AB12" s="21">
        <v>11.2</v>
      </c>
      <c r="AC12" s="21" t="s">
        <v>498</v>
      </c>
      <c r="AD12" s="21">
        <v>53</v>
      </c>
    </row>
    <row r="13" spans="1:30" ht="15.75" customHeight="1" thickBot="1" x14ac:dyDescent="0.25">
      <c r="A13" s="21">
        <v>8</v>
      </c>
      <c r="B13" s="22">
        <v>2.4227205882352942E-2</v>
      </c>
      <c r="C13" s="22">
        <v>3.4352941176470586E-2</v>
      </c>
      <c r="D13" s="22">
        <v>5.8599999999999999E-2</v>
      </c>
      <c r="F13" s="21" t="s">
        <v>482</v>
      </c>
      <c r="G13" s="23">
        <v>25169</v>
      </c>
      <c r="H13" s="21">
        <v>0.93</v>
      </c>
      <c r="W13" s="21">
        <v>25</v>
      </c>
      <c r="X13" s="21">
        <v>3037</v>
      </c>
      <c r="Y13" s="24">
        <v>44635</v>
      </c>
      <c r="Z13" s="21" t="s">
        <v>514</v>
      </c>
      <c r="AA13" s="21" t="s">
        <v>493</v>
      </c>
      <c r="AB13" s="21">
        <v>11.2</v>
      </c>
      <c r="AC13" s="21" t="s">
        <v>498</v>
      </c>
      <c r="AD13" s="21">
        <v>53</v>
      </c>
    </row>
    <row r="14" spans="1:30" ht="15.75" customHeight="1" thickBot="1" x14ac:dyDescent="0.25">
      <c r="A14" s="21">
        <v>9</v>
      </c>
      <c r="B14" s="22">
        <v>2.4180882352941177E-2</v>
      </c>
      <c r="C14" s="22">
        <v>3.3279411764705884E-2</v>
      </c>
      <c r="D14" s="22">
        <v>5.74E-2</v>
      </c>
      <c r="F14" s="21" t="s">
        <v>483</v>
      </c>
      <c r="G14" s="23">
        <v>26180</v>
      </c>
      <c r="H14" s="21">
        <v>0.96</v>
      </c>
      <c r="W14" s="21">
        <v>30</v>
      </c>
      <c r="X14" s="21">
        <v>3020</v>
      </c>
      <c r="Y14" s="24">
        <v>44652</v>
      </c>
      <c r="Z14" s="21" t="s">
        <v>514</v>
      </c>
      <c r="AA14" s="21" t="s">
        <v>496</v>
      </c>
      <c r="AB14" s="21">
        <v>11.1</v>
      </c>
      <c r="AC14" s="21" t="s">
        <v>498</v>
      </c>
      <c r="AD14" s="21">
        <v>56</v>
      </c>
    </row>
    <row r="15" spans="1:30" ht="15.75" customHeight="1" thickBot="1" x14ac:dyDescent="0.25">
      <c r="A15" s="21">
        <v>10</v>
      </c>
      <c r="B15" s="22">
        <v>2.6265441176470585E-2</v>
      </c>
      <c r="C15" s="22">
        <v>3.4030882352941175E-2</v>
      </c>
      <c r="D15" s="22">
        <v>6.0299999999999999E-2</v>
      </c>
      <c r="F15" s="21" t="s">
        <v>484</v>
      </c>
      <c r="G15" s="23">
        <v>24757</v>
      </c>
      <c r="H15" s="21">
        <v>0.91</v>
      </c>
      <c r="W15" s="21">
        <v>35</v>
      </c>
      <c r="X15" s="21">
        <v>2997</v>
      </c>
      <c r="Y15" s="24">
        <v>44636</v>
      </c>
      <c r="Z15" s="21" t="s">
        <v>513</v>
      </c>
      <c r="AA15" s="21" t="s">
        <v>494</v>
      </c>
      <c r="AB15" s="21">
        <v>11</v>
      </c>
      <c r="AC15" s="21" t="s">
        <v>498</v>
      </c>
      <c r="AD15" s="21">
        <v>50</v>
      </c>
    </row>
    <row r="16" spans="1:30" ht="15.75" customHeight="1" thickBot="1" x14ac:dyDescent="0.25">
      <c r="A16" s="21">
        <v>11</v>
      </c>
      <c r="B16" s="22">
        <v>2.8581617647058823E-2</v>
      </c>
      <c r="C16" s="22">
        <v>3.4836029411764703E-2</v>
      </c>
      <c r="D16" s="22">
        <v>6.3399999999999998E-2</v>
      </c>
      <c r="F16" s="21" t="s">
        <v>485</v>
      </c>
      <c r="G16" s="23">
        <v>26873</v>
      </c>
      <c r="H16" s="21">
        <v>0.99</v>
      </c>
      <c r="W16" s="21">
        <v>40</v>
      </c>
      <c r="X16" s="21">
        <v>2984</v>
      </c>
      <c r="Y16" s="24">
        <v>44678</v>
      </c>
      <c r="Z16" s="21" t="s">
        <v>513</v>
      </c>
      <c r="AA16" s="21" t="s">
        <v>494</v>
      </c>
      <c r="AB16" s="21">
        <v>11</v>
      </c>
      <c r="AC16" s="21" t="s">
        <v>498</v>
      </c>
      <c r="AD16" s="21">
        <v>53</v>
      </c>
    </row>
    <row r="17" spans="1:30" ht="15.75" customHeight="1" thickBot="1" x14ac:dyDescent="0.25">
      <c r="A17" s="21">
        <v>12</v>
      </c>
      <c r="B17" s="22">
        <v>3.0573529411764708E-2</v>
      </c>
      <c r="C17" s="22">
        <v>3.6607352941176466E-2</v>
      </c>
      <c r="D17" s="22">
        <v>6.7100000000000007E-2</v>
      </c>
      <c r="W17" s="21">
        <v>45</v>
      </c>
      <c r="X17" s="21">
        <v>2979</v>
      </c>
      <c r="Y17" s="24">
        <v>44614</v>
      </c>
      <c r="Z17" s="21" t="s">
        <v>514</v>
      </c>
      <c r="AA17" s="21" t="s">
        <v>493</v>
      </c>
      <c r="AB17" s="21">
        <v>11</v>
      </c>
      <c r="AC17" s="21" t="s">
        <v>498</v>
      </c>
      <c r="AD17" s="21">
        <v>54</v>
      </c>
    </row>
    <row r="18" spans="1:30" ht="15.75" customHeight="1" thickBot="1" x14ac:dyDescent="0.25">
      <c r="A18" s="21">
        <v>13</v>
      </c>
      <c r="B18" s="22">
        <v>3.0805147058823534E-2</v>
      </c>
      <c r="C18" s="22">
        <v>3.5694852941176476E-2</v>
      </c>
      <c r="D18" s="22">
        <v>6.6500000000000004E-2</v>
      </c>
      <c r="W18" s="21">
        <v>50</v>
      </c>
      <c r="X18" s="21">
        <v>2973</v>
      </c>
      <c r="Y18" s="24">
        <v>44645</v>
      </c>
      <c r="Z18" s="21" t="s">
        <v>514</v>
      </c>
      <c r="AA18" s="21" t="s">
        <v>496</v>
      </c>
      <c r="AB18" s="21">
        <v>10.9</v>
      </c>
      <c r="AC18" s="21" t="s">
        <v>498</v>
      </c>
      <c r="AD18" s="21">
        <v>54</v>
      </c>
    </row>
    <row r="19" spans="1:30" ht="15.75" customHeight="1" thickBot="1" x14ac:dyDescent="0.25">
      <c r="A19" s="21">
        <v>14</v>
      </c>
      <c r="B19" s="22">
        <v>3.2611764705882354E-2</v>
      </c>
      <c r="C19" s="22">
        <v>3.639264705882353E-2</v>
      </c>
      <c r="D19" s="22">
        <v>6.9000000000000006E-2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2908</v>
      </c>
      <c r="Y19" s="24">
        <v>44568</v>
      </c>
      <c r="Z19" s="21" t="s">
        <v>514</v>
      </c>
      <c r="AA19" s="21" t="s">
        <v>496</v>
      </c>
      <c r="AB19" s="21">
        <v>10.7</v>
      </c>
      <c r="AC19" s="21" t="s">
        <v>498</v>
      </c>
      <c r="AD19" s="21">
        <v>51</v>
      </c>
    </row>
    <row r="20" spans="1:30" ht="15.75" customHeight="1" thickBot="1" x14ac:dyDescent="0.25">
      <c r="A20" s="21">
        <v>15</v>
      </c>
      <c r="B20" s="22">
        <v>3.6641911764705888E-2</v>
      </c>
      <c r="C20" s="22">
        <v>3.8002941176470593E-2</v>
      </c>
      <c r="D20" s="22">
        <v>7.4700000000000003E-2</v>
      </c>
      <c r="F20" s="21" t="s">
        <v>488</v>
      </c>
      <c r="G20" s="23">
        <v>19532</v>
      </c>
      <c r="H20" s="21">
        <v>0.72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2853</v>
      </c>
      <c r="Y20" s="24">
        <v>44685</v>
      </c>
      <c r="Z20" s="21" t="s">
        <v>514</v>
      </c>
      <c r="AA20" s="21" t="s">
        <v>494</v>
      </c>
      <c r="AB20" s="21">
        <v>10.5</v>
      </c>
      <c r="AC20" s="21" t="s">
        <v>498</v>
      </c>
      <c r="AD20" s="21">
        <v>53</v>
      </c>
    </row>
    <row r="21" spans="1:30" ht="15.75" customHeight="1" thickBot="1" x14ac:dyDescent="0.25">
      <c r="A21" s="21">
        <v>16</v>
      </c>
      <c r="B21" s="22">
        <v>4.0347794117647058E-2</v>
      </c>
      <c r="C21" s="22">
        <v>4.0311029411764704E-2</v>
      </c>
      <c r="D21" s="22">
        <v>8.0699999999999994E-2</v>
      </c>
      <c r="F21" s="21" t="s">
        <v>492</v>
      </c>
      <c r="G21" s="23">
        <v>27811</v>
      </c>
      <c r="H21" s="21">
        <v>1.02</v>
      </c>
      <c r="J21" s="12">
        <v>5</v>
      </c>
      <c r="K21" s="12">
        <f>X6</f>
        <v>3211</v>
      </c>
      <c r="L21" s="18"/>
      <c r="M21" s="12"/>
      <c r="N21" s="140">
        <f>K21/$F$2</f>
        <v>0.1180514705882353</v>
      </c>
      <c r="W21" s="21">
        <v>125</v>
      </c>
      <c r="X21" s="21">
        <v>2811</v>
      </c>
      <c r="Y21" s="24">
        <v>44656</v>
      </c>
      <c r="Z21" s="21" t="s">
        <v>513</v>
      </c>
      <c r="AA21" s="21" t="s">
        <v>493</v>
      </c>
      <c r="AB21" s="21">
        <v>10.3</v>
      </c>
      <c r="AC21" s="21" t="s">
        <v>498</v>
      </c>
      <c r="AD21" s="21">
        <v>51</v>
      </c>
    </row>
    <row r="22" spans="1:30" ht="15.75" customHeight="1" thickBot="1" x14ac:dyDescent="0.25">
      <c r="A22" s="21">
        <v>17</v>
      </c>
      <c r="B22" s="22">
        <v>4.0440441176470589E-2</v>
      </c>
      <c r="C22" s="22">
        <v>4.0794117647058821E-2</v>
      </c>
      <c r="D22" s="22">
        <v>8.1299999999999997E-2</v>
      </c>
      <c r="F22" s="21" t="s">
        <v>493</v>
      </c>
      <c r="G22" s="23">
        <v>30094</v>
      </c>
      <c r="H22" s="21">
        <v>1.1100000000000001</v>
      </c>
      <c r="J22" s="12">
        <v>10</v>
      </c>
      <c r="K22" s="12">
        <f>X11</f>
        <v>3117</v>
      </c>
      <c r="L22" s="18"/>
      <c r="M22" s="12"/>
      <c r="N22" s="140">
        <f t="shared" ref="N22:N28" si="0">K22/$F$2</f>
        <v>0.11459558823529412</v>
      </c>
      <c r="W22" s="21">
        <v>150</v>
      </c>
      <c r="X22" s="21">
        <v>2776</v>
      </c>
      <c r="Y22" s="24">
        <v>44566</v>
      </c>
      <c r="Z22" s="21" t="s">
        <v>513</v>
      </c>
      <c r="AA22" s="21" t="s">
        <v>494</v>
      </c>
      <c r="AB22" s="21">
        <v>10.199999999999999</v>
      </c>
      <c r="AC22" s="21" t="s">
        <v>498</v>
      </c>
      <c r="AD22" s="21">
        <v>52</v>
      </c>
    </row>
    <row r="23" spans="1:30" ht="15.75" customHeight="1" thickBot="1" x14ac:dyDescent="0.25">
      <c r="A23" s="21">
        <v>18</v>
      </c>
      <c r="B23" s="22">
        <v>2.8257352941176473E-2</v>
      </c>
      <c r="C23" s="22">
        <v>3.2474264705882348E-2</v>
      </c>
      <c r="D23" s="22">
        <v>6.0699999999999997E-2</v>
      </c>
      <c r="F23" s="21" t="s">
        <v>494</v>
      </c>
      <c r="G23" s="23">
        <v>29560</v>
      </c>
      <c r="H23" s="21">
        <v>1.0900000000000001</v>
      </c>
      <c r="J23" s="12">
        <v>20</v>
      </c>
      <c r="K23" s="12">
        <f>X12</f>
        <v>3058</v>
      </c>
      <c r="L23" s="18"/>
      <c r="M23" s="12"/>
      <c r="N23" s="140">
        <f t="shared" si="0"/>
        <v>0.11242647058823529</v>
      </c>
      <c r="W23" s="21">
        <v>175</v>
      </c>
      <c r="X23" s="21">
        <v>2735</v>
      </c>
      <c r="Y23" s="24">
        <v>44657</v>
      </c>
      <c r="Z23" s="21" t="s">
        <v>514</v>
      </c>
      <c r="AA23" s="21" t="s">
        <v>494</v>
      </c>
      <c r="AB23" s="21">
        <v>10.1</v>
      </c>
      <c r="AC23" s="21" t="s">
        <v>498</v>
      </c>
      <c r="AD23" s="21">
        <v>53</v>
      </c>
    </row>
    <row r="24" spans="1:30" ht="15.75" customHeight="1" thickBot="1" x14ac:dyDescent="0.25">
      <c r="A24" s="21">
        <v>19</v>
      </c>
      <c r="B24" s="22">
        <v>2.0567647058823531E-2</v>
      </c>
      <c r="C24" s="22">
        <v>2.2812499999999999E-2</v>
      </c>
      <c r="D24" s="22">
        <v>4.3400000000000001E-2</v>
      </c>
      <c r="F24" s="21" t="s">
        <v>495</v>
      </c>
      <c r="G24" s="23">
        <v>28754</v>
      </c>
      <c r="H24" s="21">
        <v>1.06</v>
      </c>
      <c r="J24" s="12">
        <v>30</v>
      </c>
      <c r="K24" s="12">
        <f>X14</f>
        <v>3020</v>
      </c>
      <c r="L24" s="18"/>
      <c r="M24" s="12"/>
      <c r="N24" s="140">
        <f t="shared" si="0"/>
        <v>0.11102941176470588</v>
      </c>
      <c r="W24" s="21">
        <v>200</v>
      </c>
      <c r="X24" s="21">
        <v>2692</v>
      </c>
      <c r="Y24" s="24">
        <v>44686</v>
      </c>
      <c r="Z24" s="21" t="s">
        <v>513</v>
      </c>
      <c r="AA24" s="21" t="s">
        <v>495</v>
      </c>
      <c r="AB24" s="21">
        <v>9.9</v>
      </c>
      <c r="AC24" s="21" t="s">
        <v>498</v>
      </c>
      <c r="AD24" s="21">
        <v>52</v>
      </c>
    </row>
    <row r="25" spans="1:30" ht="15.75" customHeight="1" thickBot="1" x14ac:dyDescent="0.25">
      <c r="A25" s="21">
        <v>20</v>
      </c>
      <c r="B25" s="22">
        <v>1.5657352941176469E-2</v>
      </c>
      <c r="C25" s="22">
        <v>1.6586029411764704E-2</v>
      </c>
      <c r="D25" s="22">
        <v>3.2300000000000002E-2</v>
      </c>
      <c r="F25" s="21" t="s">
        <v>496</v>
      </c>
      <c r="G25" s="23">
        <v>31384</v>
      </c>
      <c r="H25" s="21">
        <v>1.1599999999999999</v>
      </c>
      <c r="J25" s="12">
        <v>50</v>
      </c>
      <c r="K25" s="12">
        <f>X18</f>
        <v>2973</v>
      </c>
      <c r="L25" s="18"/>
      <c r="M25" s="12"/>
      <c r="N25" s="140">
        <f t="shared" si="0"/>
        <v>0.10930147058823529</v>
      </c>
    </row>
    <row r="26" spans="1:30" ht="15.75" customHeight="1" thickBot="1" x14ac:dyDescent="0.25">
      <c r="A26" s="21">
        <v>21</v>
      </c>
      <c r="B26" s="22">
        <v>1.0747058823529412E-2</v>
      </c>
      <c r="C26" s="22">
        <v>1.1916176470588236E-2</v>
      </c>
      <c r="D26" s="22">
        <v>2.2700000000000001E-2</v>
      </c>
      <c r="F26" s="21" t="s">
        <v>497</v>
      </c>
      <c r="G26" s="23">
        <v>23417</v>
      </c>
      <c r="H26" s="21">
        <v>0.86</v>
      </c>
      <c r="J26" s="12">
        <v>100</v>
      </c>
      <c r="K26" s="12">
        <f>X20</f>
        <v>2853</v>
      </c>
      <c r="L26" s="18"/>
      <c r="M26" s="12"/>
      <c r="N26" s="140">
        <f t="shared" si="0"/>
        <v>0.10488970588235294</v>
      </c>
    </row>
    <row r="27" spans="1:30" ht="15.75" customHeight="1" thickBot="1" x14ac:dyDescent="0.25">
      <c r="A27" s="21">
        <v>22</v>
      </c>
      <c r="B27" s="22">
        <v>6.9948529411764711E-3</v>
      </c>
      <c r="C27" s="22">
        <v>8.1588235294117635E-3</v>
      </c>
      <c r="D27" s="22">
        <v>1.52E-2</v>
      </c>
      <c r="J27" s="12">
        <v>150</v>
      </c>
      <c r="K27" s="12">
        <f>X22</f>
        <v>2776</v>
      </c>
      <c r="L27" s="18"/>
      <c r="M27" s="12"/>
      <c r="N27" s="140">
        <f t="shared" si="0"/>
        <v>0.10205882352941177</v>
      </c>
    </row>
    <row r="28" spans="1:30" ht="15.75" customHeight="1" thickBot="1" x14ac:dyDescent="0.25">
      <c r="A28" s="21">
        <v>23</v>
      </c>
      <c r="B28" s="22">
        <v>4.3080882352941174E-3</v>
      </c>
      <c r="C28" s="22">
        <v>5.1529411764705884E-3</v>
      </c>
      <c r="D28" s="22">
        <v>9.4999999999999998E-3</v>
      </c>
      <c r="J28" s="12">
        <v>200</v>
      </c>
      <c r="K28" s="12">
        <f>X24</f>
        <v>2692</v>
      </c>
      <c r="L28" s="18"/>
      <c r="M28" s="12"/>
      <c r="N28" s="140">
        <f t="shared" si="0"/>
        <v>9.8970588235294116E-2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Sheet58"/>
  <dimension ref="A1:AD50"/>
  <sheetViews>
    <sheetView workbookViewId="0">
      <selection activeCell="AE8" sqref="AE8"/>
    </sheetView>
  </sheetViews>
  <sheetFormatPr defaultRowHeight="14.25" x14ac:dyDescent="0.2"/>
  <cols>
    <col min="1" max="1" width="4.875" customWidth="1"/>
    <col min="2" max="2" width="5.875" customWidth="1"/>
    <col min="3" max="3" width="5.5" customWidth="1"/>
    <col min="4" max="4" width="5.375" customWidth="1"/>
    <col min="5" max="5" width="1.875" customWidth="1"/>
    <col min="6" max="6" width="9.625" bestFit="1" customWidth="1"/>
    <col min="7" max="7" width="6.75" hidden="1" customWidth="1"/>
    <col min="8" max="8" width="6.625" customWidth="1"/>
    <col min="9" max="9" width="1.75" customWidth="1"/>
    <col min="10" max="10" width="6.375" customWidth="1"/>
    <col min="11" max="11" width="6.25" customWidth="1"/>
    <col min="12" max="13" width="6.375" hidden="1" customWidth="1"/>
    <col min="14" max="14" width="5.75" customWidth="1"/>
    <col min="15" max="15" width="4.5" customWidth="1"/>
    <col min="19" max="19" width="8.75" customWidth="1"/>
    <col min="20" max="20" width="11.375" customWidth="1"/>
    <col min="23" max="23" width="2.75" hidden="1" customWidth="1"/>
    <col min="24" max="24" width="5.625" hidden="1" customWidth="1"/>
    <col min="25" max="25" width="6.375" hidden="1" customWidth="1"/>
    <col min="26" max="26" width="7.5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3.25" customHeight="1" thickBot="1" x14ac:dyDescent="0.4">
      <c r="A1" s="195" t="s">
        <v>552</v>
      </c>
      <c r="B1" s="195"/>
      <c r="C1" s="195"/>
      <c r="D1" s="195"/>
      <c r="E1" s="195"/>
      <c r="F1" s="195"/>
      <c r="G1" s="195"/>
      <c r="H1" s="195"/>
      <c r="I1" s="195"/>
      <c r="J1" s="195"/>
      <c r="K1" s="195"/>
      <c r="L1" s="195"/>
      <c r="M1" s="195"/>
      <c r="N1" s="195"/>
      <c r="O1" s="195"/>
      <c r="P1" s="195"/>
      <c r="Q1" s="195"/>
      <c r="R1" s="195"/>
      <c r="S1" s="195"/>
      <c r="T1" s="195"/>
      <c r="U1" s="195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597</v>
      </c>
      <c r="F2" s="6">
        <v>23800</v>
      </c>
      <c r="H2" s="7" t="s">
        <v>462</v>
      </c>
      <c r="O2" s="33"/>
      <c r="P2" s="33"/>
      <c r="Q2" s="33"/>
      <c r="R2" s="33"/>
      <c r="S2" s="33"/>
      <c r="T2" s="33"/>
      <c r="U2" s="34"/>
      <c r="W2" s="21">
        <v>1</v>
      </c>
      <c r="X2" s="21"/>
      <c r="Y2" s="24">
        <v>42806</v>
      </c>
      <c r="Z2" s="21" t="s">
        <v>514</v>
      </c>
      <c r="AA2" s="21" t="s">
        <v>488</v>
      </c>
      <c r="AB2" s="21">
        <v>10.7</v>
      </c>
      <c r="AC2" s="21" t="s">
        <v>465</v>
      </c>
      <c r="AD2" s="21">
        <v>67</v>
      </c>
    </row>
    <row r="3" spans="1:30" ht="15" customHeight="1" thickBot="1" x14ac:dyDescent="0.25">
      <c r="U3" s="29"/>
      <c r="W3" s="21">
        <v>2</v>
      </c>
      <c r="X3" s="21"/>
      <c r="Y3" s="24">
        <v>42797</v>
      </c>
      <c r="Z3" s="21" t="s">
        <v>513</v>
      </c>
      <c r="AA3" s="21" t="s">
        <v>496</v>
      </c>
      <c r="AB3" s="21">
        <v>10.4</v>
      </c>
      <c r="AC3" s="21" t="s">
        <v>464</v>
      </c>
      <c r="AD3" s="21">
        <v>53</v>
      </c>
    </row>
    <row r="4" spans="1:30" ht="21.75" customHeight="1" thickBot="1" x14ac:dyDescent="0.25">
      <c r="A4" s="8" t="s">
        <v>463</v>
      </c>
      <c r="B4" s="9" t="s">
        <v>464</v>
      </c>
      <c r="C4" s="36" t="s">
        <v>465</v>
      </c>
      <c r="D4" s="10" t="s">
        <v>466</v>
      </c>
      <c r="F4" s="11" t="s">
        <v>467</v>
      </c>
      <c r="G4" s="11" t="s">
        <v>468</v>
      </c>
      <c r="H4" s="11" t="s">
        <v>469</v>
      </c>
      <c r="J4" s="196" t="s">
        <v>470</v>
      </c>
      <c r="K4" s="197"/>
      <c r="L4" s="197"/>
      <c r="M4" s="197"/>
      <c r="N4" s="198"/>
      <c r="U4" s="29"/>
      <c r="W4" s="21">
        <v>3</v>
      </c>
      <c r="X4" s="21"/>
      <c r="Y4" s="24">
        <v>42811</v>
      </c>
      <c r="Z4" s="21" t="s">
        <v>517</v>
      </c>
      <c r="AA4" s="21" t="s">
        <v>496</v>
      </c>
      <c r="AB4" s="21">
        <v>10.3</v>
      </c>
      <c r="AC4" s="21" t="s">
        <v>464</v>
      </c>
      <c r="AD4" s="21">
        <v>52</v>
      </c>
    </row>
    <row r="5" spans="1:30" ht="18.75" customHeight="1" thickBot="1" x14ac:dyDescent="0.25">
      <c r="A5" s="21">
        <v>0</v>
      </c>
      <c r="B5" s="22">
        <v>2.0327731092436977E-3</v>
      </c>
      <c r="C5" s="35">
        <v>2.5210084033613447E-3</v>
      </c>
      <c r="D5" s="22">
        <v>4.5999999999999999E-3</v>
      </c>
      <c r="F5" s="21" t="s">
        <v>471</v>
      </c>
      <c r="G5" s="23">
        <v>28554</v>
      </c>
      <c r="H5" s="21">
        <v>1.2</v>
      </c>
      <c r="J5" s="199" t="s">
        <v>472</v>
      </c>
      <c r="K5" s="200"/>
      <c r="L5" s="200"/>
      <c r="M5" s="200"/>
      <c r="N5" s="201"/>
      <c r="U5" s="29"/>
      <c r="W5" s="21">
        <v>4</v>
      </c>
      <c r="X5" s="21"/>
      <c r="Y5" s="24">
        <v>42809</v>
      </c>
      <c r="Z5" s="21" t="s">
        <v>514</v>
      </c>
      <c r="AA5" s="21" t="s">
        <v>494</v>
      </c>
      <c r="AB5" s="21">
        <v>10.3</v>
      </c>
      <c r="AC5" s="21" t="s">
        <v>464</v>
      </c>
      <c r="AD5" s="21">
        <v>53</v>
      </c>
    </row>
    <row r="6" spans="1:30" ht="17.25" customHeight="1" thickBot="1" x14ac:dyDescent="0.25">
      <c r="A6" s="21">
        <v>1</v>
      </c>
      <c r="B6" s="22">
        <v>1.4873949579831932E-3</v>
      </c>
      <c r="C6" s="22">
        <v>1.8151260504201678E-3</v>
      </c>
      <c r="D6" s="22">
        <v>3.3E-3</v>
      </c>
      <c r="F6" s="21" t="s">
        <v>473</v>
      </c>
      <c r="G6" s="23">
        <v>29657</v>
      </c>
      <c r="H6" s="21">
        <v>1.25</v>
      </c>
      <c r="J6" s="13" t="s">
        <v>474</v>
      </c>
      <c r="K6" s="14">
        <v>0.51267605633802815</v>
      </c>
      <c r="N6" s="14" t="s">
        <v>465</v>
      </c>
      <c r="U6" s="29"/>
      <c r="W6" s="21">
        <v>5</v>
      </c>
      <c r="X6" s="21"/>
      <c r="Y6" s="24">
        <v>42809</v>
      </c>
      <c r="Z6" s="21" t="s">
        <v>520</v>
      </c>
      <c r="AA6" s="21" t="s">
        <v>494</v>
      </c>
      <c r="AB6" s="21">
        <v>10.199999999999999</v>
      </c>
      <c r="AC6" s="21" t="s">
        <v>465</v>
      </c>
      <c r="AD6" s="21">
        <v>51</v>
      </c>
    </row>
    <row r="7" spans="1:30" ht="17.25" customHeight="1" thickBot="1" x14ac:dyDescent="0.25">
      <c r="A7" s="21">
        <v>2</v>
      </c>
      <c r="B7" s="22">
        <v>1.9336134453781511E-3</v>
      </c>
      <c r="C7" s="22">
        <v>1.6134453781512605E-3</v>
      </c>
      <c r="D7" s="22">
        <v>3.5000000000000001E-3</v>
      </c>
      <c r="F7" s="21" t="s">
        <v>475</v>
      </c>
      <c r="G7" s="23">
        <v>23524</v>
      </c>
      <c r="H7" s="21">
        <v>0.99</v>
      </c>
      <c r="J7" s="15" t="s">
        <v>476</v>
      </c>
      <c r="K7" s="14">
        <v>0.50937081659973227</v>
      </c>
      <c r="N7" s="14" t="s">
        <v>464</v>
      </c>
      <c r="U7" s="29"/>
      <c r="W7" s="21">
        <v>6</v>
      </c>
      <c r="X7" s="21"/>
      <c r="Y7" s="24">
        <v>42795</v>
      </c>
      <c r="Z7" s="21" t="s">
        <v>520</v>
      </c>
      <c r="AA7" s="21" t="s">
        <v>494</v>
      </c>
      <c r="AB7" s="21">
        <v>10.199999999999999</v>
      </c>
      <c r="AC7" s="21" t="s">
        <v>465</v>
      </c>
      <c r="AD7" s="21">
        <v>53</v>
      </c>
    </row>
    <row r="8" spans="1:30" ht="17.25" customHeight="1" thickBot="1" x14ac:dyDescent="0.3">
      <c r="A8" s="21">
        <v>3</v>
      </c>
      <c r="B8" s="22">
        <v>2.4789915966386554E-3</v>
      </c>
      <c r="C8" s="22">
        <v>1.8151260504201678E-3</v>
      </c>
      <c r="D8" s="22">
        <v>4.3E-3</v>
      </c>
      <c r="F8" s="21" t="s">
        <v>477</v>
      </c>
      <c r="G8" s="23">
        <v>13439</v>
      </c>
      <c r="H8" s="21">
        <v>0.56999999999999995</v>
      </c>
      <c r="K8" s="16">
        <v>0.50193050193050204</v>
      </c>
      <c r="U8" s="29"/>
      <c r="W8" s="21">
        <v>7</v>
      </c>
      <c r="X8" s="21"/>
      <c r="Y8" s="24">
        <v>42797</v>
      </c>
      <c r="Z8" s="21" t="s">
        <v>514</v>
      </c>
      <c r="AA8" s="21" t="s">
        <v>496</v>
      </c>
      <c r="AB8" s="21">
        <v>10.1</v>
      </c>
      <c r="AC8" s="21" t="s">
        <v>464</v>
      </c>
      <c r="AD8" s="21">
        <v>53</v>
      </c>
    </row>
    <row r="9" spans="1:30" ht="17.25" customHeight="1" thickBot="1" x14ac:dyDescent="0.3">
      <c r="A9" s="21">
        <v>4</v>
      </c>
      <c r="B9" s="22">
        <v>5.0075630252100836E-3</v>
      </c>
      <c r="C9" s="22">
        <v>3.3781512605042018E-3</v>
      </c>
      <c r="D9" s="22">
        <v>8.3999999999999995E-3</v>
      </c>
      <c r="F9" s="21" t="s">
        <v>478</v>
      </c>
      <c r="G9" s="23">
        <v>24438</v>
      </c>
      <c r="H9" s="21"/>
      <c r="K9" s="16">
        <v>0.51267605633802815</v>
      </c>
      <c r="U9" s="29"/>
      <c r="W9" s="21">
        <v>8</v>
      </c>
      <c r="X9" s="21"/>
      <c r="Y9" s="24">
        <v>42811</v>
      </c>
      <c r="Z9" s="21" t="s">
        <v>515</v>
      </c>
      <c r="AA9" s="21" t="s">
        <v>496</v>
      </c>
      <c r="AB9" s="21">
        <v>10</v>
      </c>
      <c r="AC9" s="21" t="s">
        <v>464</v>
      </c>
      <c r="AD9" s="21">
        <v>55</v>
      </c>
    </row>
    <row r="10" spans="1:30" ht="17.25" customHeight="1" thickBot="1" x14ac:dyDescent="0.3">
      <c r="A10" s="21">
        <v>5</v>
      </c>
      <c r="B10" s="22">
        <v>9.3705882352941184E-3</v>
      </c>
      <c r="C10" s="22">
        <v>7.9663865546218491E-3</v>
      </c>
      <c r="D10" s="22">
        <v>1.7500000000000002E-2</v>
      </c>
      <c r="F10" s="21" t="s">
        <v>479</v>
      </c>
      <c r="G10" s="23">
        <v>21655</v>
      </c>
      <c r="H10" s="21"/>
      <c r="K10" s="16">
        <v>0.50937081659973227</v>
      </c>
      <c r="U10" s="29"/>
      <c r="W10" s="21">
        <v>9</v>
      </c>
      <c r="X10" s="21"/>
      <c r="Y10" s="24">
        <v>42810</v>
      </c>
      <c r="Z10" s="21" t="s">
        <v>514</v>
      </c>
      <c r="AA10" s="21" t="s">
        <v>495</v>
      </c>
      <c r="AB10" s="21">
        <v>10</v>
      </c>
      <c r="AC10" s="21" t="s">
        <v>464</v>
      </c>
      <c r="AD10" s="21">
        <v>51</v>
      </c>
    </row>
    <row r="11" spans="1:30" ht="17.25" customHeight="1" thickBot="1" x14ac:dyDescent="0.3">
      <c r="A11" s="21">
        <v>6</v>
      </c>
      <c r="B11" s="22">
        <v>1.9187394957983193E-2</v>
      </c>
      <c r="C11" s="22">
        <v>1.9663865546218486E-2</v>
      </c>
      <c r="D11" s="22">
        <v>3.9300000000000002E-2</v>
      </c>
      <c r="F11" s="21" t="s">
        <v>480</v>
      </c>
      <c r="G11" s="23">
        <v>22735</v>
      </c>
      <c r="H11" s="21"/>
      <c r="K11" s="16">
        <v>0.50198412698412698</v>
      </c>
      <c r="U11" s="29"/>
      <c r="W11" s="21">
        <v>10</v>
      </c>
      <c r="X11" s="21"/>
      <c r="Y11" s="24">
        <v>42807</v>
      </c>
      <c r="Z11" s="21" t="s">
        <v>518</v>
      </c>
      <c r="AA11" s="21" t="s">
        <v>492</v>
      </c>
      <c r="AB11" s="21">
        <v>10</v>
      </c>
      <c r="AC11" s="21" t="s">
        <v>465</v>
      </c>
      <c r="AD11" s="21">
        <v>62</v>
      </c>
    </row>
    <row r="12" spans="1:30" ht="17.25" customHeight="1" thickBot="1" x14ac:dyDescent="0.25">
      <c r="A12" s="21">
        <v>7</v>
      </c>
      <c r="B12" s="22">
        <v>2.5731932773109246E-2</v>
      </c>
      <c r="C12" s="22">
        <v>2.7529411764705886E-2</v>
      </c>
      <c r="D12" s="22">
        <v>5.3900000000000003E-2</v>
      </c>
      <c r="F12" s="21" t="s">
        <v>481</v>
      </c>
      <c r="G12" s="23">
        <v>21037</v>
      </c>
      <c r="H12" s="21"/>
      <c r="U12" s="29"/>
      <c r="W12" s="21">
        <v>20</v>
      </c>
      <c r="X12" s="21"/>
      <c r="Y12" s="24">
        <v>42783</v>
      </c>
      <c r="Z12" s="21" t="s">
        <v>514</v>
      </c>
      <c r="AA12" s="21" t="s">
        <v>496</v>
      </c>
      <c r="AB12" s="21">
        <v>9.8000000000000007</v>
      </c>
      <c r="AC12" s="21" t="s">
        <v>464</v>
      </c>
      <c r="AD12" s="21">
        <v>57</v>
      </c>
    </row>
    <row r="13" spans="1:30" ht="17.25" customHeight="1" thickBot="1" x14ac:dyDescent="0.25">
      <c r="A13" s="21">
        <v>8</v>
      </c>
      <c r="B13" s="22">
        <v>3.0937815126050417E-2</v>
      </c>
      <c r="C13" s="22">
        <v>3.0554621848739499E-2</v>
      </c>
      <c r="D13" s="22">
        <v>6.1800000000000001E-2</v>
      </c>
      <c r="F13" s="21" t="s">
        <v>482</v>
      </c>
      <c r="G13" s="23">
        <v>23512</v>
      </c>
      <c r="H13" s="21"/>
      <c r="U13" s="29"/>
      <c r="W13" s="21">
        <v>25</v>
      </c>
      <c r="X13" s="21"/>
      <c r="Y13" s="24">
        <v>42762</v>
      </c>
      <c r="Z13" s="21" t="s">
        <v>513</v>
      </c>
      <c r="AA13" s="21" t="s">
        <v>496</v>
      </c>
      <c r="AB13" s="21">
        <v>9.6999999999999993</v>
      </c>
      <c r="AC13" s="21" t="s">
        <v>464</v>
      </c>
      <c r="AD13" s="21">
        <v>53</v>
      </c>
    </row>
    <row r="14" spans="1:30" ht="15" customHeight="1" thickBot="1" x14ac:dyDescent="0.25">
      <c r="A14" s="21">
        <v>9</v>
      </c>
      <c r="B14" s="22">
        <v>3.1631932773109238E-2</v>
      </c>
      <c r="C14" s="22">
        <v>3.5193277310924372E-2</v>
      </c>
      <c r="D14" s="22">
        <v>6.7199999999999996E-2</v>
      </c>
      <c r="F14" s="21" t="s">
        <v>483</v>
      </c>
      <c r="G14" s="23">
        <v>23892</v>
      </c>
      <c r="H14" s="21"/>
      <c r="U14" s="29"/>
      <c r="W14" s="21">
        <v>30</v>
      </c>
      <c r="X14" s="21"/>
      <c r="Y14" s="24">
        <v>42754</v>
      </c>
      <c r="Z14" s="21" t="s">
        <v>513</v>
      </c>
      <c r="AA14" s="21" t="s">
        <v>495</v>
      </c>
      <c r="AB14" s="21">
        <v>9.6</v>
      </c>
      <c r="AC14" s="21" t="s">
        <v>464</v>
      </c>
      <c r="AD14" s="21">
        <v>54</v>
      </c>
    </row>
    <row r="15" spans="1:30" ht="15" customHeight="1" thickBot="1" x14ac:dyDescent="0.25">
      <c r="A15" s="21">
        <v>10</v>
      </c>
      <c r="B15" s="22">
        <v>3.4953781512605038E-2</v>
      </c>
      <c r="C15" s="22">
        <v>3.736134453781513E-2</v>
      </c>
      <c r="D15" s="22">
        <v>7.3200000000000001E-2</v>
      </c>
      <c r="F15" s="21" t="s">
        <v>484</v>
      </c>
      <c r="G15" s="23">
        <v>25845</v>
      </c>
      <c r="H15" s="21"/>
      <c r="U15" s="29"/>
      <c r="W15" s="21">
        <v>35</v>
      </c>
      <c r="X15" s="21"/>
      <c r="Y15" s="24">
        <v>42785</v>
      </c>
      <c r="Z15" s="21" t="s">
        <v>520</v>
      </c>
      <c r="AA15" s="21" t="s">
        <v>488</v>
      </c>
      <c r="AB15" s="21">
        <v>9.6</v>
      </c>
      <c r="AC15" s="21" t="s">
        <v>465</v>
      </c>
      <c r="AD15" s="21">
        <v>51</v>
      </c>
    </row>
    <row r="16" spans="1:30" ht="15" customHeight="1" thickBot="1" x14ac:dyDescent="0.25">
      <c r="A16" s="21">
        <v>11</v>
      </c>
      <c r="B16" s="22">
        <v>3.74327731092437E-2</v>
      </c>
      <c r="C16" s="22">
        <v>3.8218487394957985E-2</v>
      </c>
      <c r="D16" s="22">
        <v>7.5800000000000006E-2</v>
      </c>
      <c r="F16" s="21" t="s">
        <v>485</v>
      </c>
      <c r="G16" s="23">
        <v>26249</v>
      </c>
      <c r="H16" s="21"/>
      <c r="U16" s="29"/>
      <c r="W16" s="21">
        <v>40</v>
      </c>
      <c r="X16" s="21"/>
      <c r="Y16" s="24">
        <v>42760</v>
      </c>
      <c r="Z16" s="21" t="s">
        <v>514</v>
      </c>
      <c r="AA16" s="21" t="s">
        <v>494</v>
      </c>
      <c r="AB16" s="21">
        <v>9.5</v>
      </c>
      <c r="AC16" s="21" t="s">
        <v>464</v>
      </c>
      <c r="AD16" s="21">
        <v>55</v>
      </c>
    </row>
    <row r="17" spans="1:30" ht="15" customHeight="1" thickBot="1" x14ac:dyDescent="0.25">
      <c r="A17" s="21">
        <v>12</v>
      </c>
      <c r="B17" s="22">
        <v>3.7878991596638656E-2</v>
      </c>
      <c r="C17" s="22">
        <v>3.8823529411764708E-2</v>
      </c>
      <c r="D17" s="22">
        <v>7.6600000000000001E-2</v>
      </c>
      <c r="U17" s="29"/>
      <c r="W17" s="21">
        <v>45</v>
      </c>
      <c r="X17" s="21"/>
      <c r="Y17" s="24">
        <v>42815</v>
      </c>
      <c r="Z17" s="21" t="s">
        <v>515</v>
      </c>
      <c r="AA17" s="21" t="s">
        <v>493</v>
      </c>
      <c r="AB17" s="21">
        <v>9.5</v>
      </c>
      <c r="AC17" s="21" t="s">
        <v>464</v>
      </c>
      <c r="AD17" s="21">
        <v>54</v>
      </c>
    </row>
    <row r="18" spans="1:30" ht="15" customHeight="1" thickBot="1" x14ac:dyDescent="0.25">
      <c r="A18" s="21">
        <v>13</v>
      </c>
      <c r="B18" s="22">
        <v>3.6044537815126051E-2</v>
      </c>
      <c r="C18" s="22">
        <v>3.7159663865546221E-2</v>
      </c>
      <c r="D18" s="22">
        <v>7.3200000000000001E-2</v>
      </c>
      <c r="U18" s="29"/>
      <c r="W18" s="21">
        <v>50</v>
      </c>
      <c r="X18" s="21"/>
      <c r="Y18" s="24">
        <v>42818</v>
      </c>
      <c r="Z18" s="21" t="s">
        <v>514</v>
      </c>
      <c r="AA18" s="21" t="s">
        <v>496</v>
      </c>
      <c r="AB18" s="21">
        <v>9.5</v>
      </c>
      <c r="AC18" s="21" t="s">
        <v>464</v>
      </c>
      <c r="AD18" s="21">
        <v>53</v>
      </c>
    </row>
    <row r="19" spans="1:30" ht="17.25" customHeight="1" thickBot="1" x14ac:dyDescent="0.25">
      <c r="A19" s="21">
        <v>14</v>
      </c>
      <c r="B19" s="22">
        <v>3.5697478991596636E-2</v>
      </c>
      <c r="C19" s="22">
        <v>3.5949579831932775E-2</v>
      </c>
      <c r="D19" s="22">
        <v>7.1099999999999997E-2</v>
      </c>
      <c r="F19" s="11" t="s">
        <v>486</v>
      </c>
      <c r="G19" s="11" t="s">
        <v>468</v>
      </c>
      <c r="H19" s="11" t="s">
        <v>469</v>
      </c>
      <c r="J19" s="202" t="s">
        <v>487</v>
      </c>
      <c r="K19" s="203"/>
      <c r="L19" s="203"/>
      <c r="M19" s="203"/>
      <c r="N19" s="204"/>
      <c r="U19" s="29"/>
      <c r="W19" s="21">
        <v>75</v>
      </c>
      <c r="X19" s="21"/>
      <c r="Y19" s="24">
        <v>42804</v>
      </c>
      <c r="Z19" s="21" t="s">
        <v>513</v>
      </c>
      <c r="AA19" s="21" t="s">
        <v>496</v>
      </c>
      <c r="AB19" s="21">
        <v>9.4</v>
      </c>
      <c r="AC19" s="21" t="s">
        <v>464</v>
      </c>
      <c r="AD19" s="21">
        <v>52</v>
      </c>
    </row>
    <row r="20" spans="1:30" ht="17.25" customHeight="1" thickBot="1" x14ac:dyDescent="0.25">
      <c r="A20" s="21">
        <v>15</v>
      </c>
      <c r="B20" s="22">
        <v>3.7730252100840335E-2</v>
      </c>
      <c r="C20" s="22">
        <v>3.6957983193277311E-2</v>
      </c>
      <c r="D20" s="22">
        <v>7.3800000000000004E-2</v>
      </c>
      <c r="F20" s="21" t="s">
        <v>488</v>
      </c>
      <c r="G20" s="23">
        <v>17431</v>
      </c>
      <c r="H20" s="21">
        <v>0.74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U20" s="29"/>
      <c r="W20" s="21">
        <v>100</v>
      </c>
      <c r="X20" s="21"/>
      <c r="Y20" s="24">
        <v>42815</v>
      </c>
      <c r="Z20" s="21" t="s">
        <v>516</v>
      </c>
      <c r="AA20" s="21" t="s">
        <v>493</v>
      </c>
      <c r="AB20" s="21">
        <v>9.1999999999999993</v>
      </c>
      <c r="AC20" s="21" t="s">
        <v>464</v>
      </c>
      <c r="AD20" s="21">
        <v>51</v>
      </c>
    </row>
    <row r="21" spans="1:30" ht="17.25" customHeight="1" thickBot="1" x14ac:dyDescent="0.25">
      <c r="A21" s="21">
        <v>16</v>
      </c>
      <c r="B21" s="22">
        <v>3.7631092436974788E-2</v>
      </c>
      <c r="C21" s="22">
        <v>3.7966386554621846E-2</v>
      </c>
      <c r="D21" s="22">
        <v>7.4800000000000005E-2</v>
      </c>
      <c r="F21" s="21" t="s">
        <v>492</v>
      </c>
      <c r="G21" s="23">
        <v>24313</v>
      </c>
      <c r="H21" s="21">
        <v>1.03</v>
      </c>
      <c r="J21" s="12">
        <v>5</v>
      </c>
      <c r="K21" s="12">
        <v>0</v>
      </c>
      <c r="L21" s="18"/>
      <c r="M21" s="12"/>
      <c r="N21" s="20">
        <v>0</v>
      </c>
      <c r="U21" s="29"/>
      <c r="W21" s="21">
        <v>125</v>
      </c>
      <c r="X21" s="21"/>
      <c r="Y21" s="24">
        <v>42744</v>
      </c>
      <c r="Z21" s="21" t="s">
        <v>514</v>
      </c>
      <c r="AA21" s="21" t="s">
        <v>492</v>
      </c>
      <c r="AB21" s="21">
        <v>9.1</v>
      </c>
      <c r="AC21" s="21" t="s">
        <v>464</v>
      </c>
      <c r="AD21" s="21">
        <v>54</v>
      </c>
    </row>
    <row r="22" spans="1:30" ht="17.25" customHeight="1" thickBot="1" x14ac:dyDescent="0.25">
      <c r="A22" s="21">
        <v>17</v>
      </c>
      <c r="B22" s="22">
        <v>3.4904201680672271E-2</v>
      </c>
      <c r="C22" s="22">
        <v>3.7109243697478991E-2</v>
      </c>
      <c r="D22" s="22">
        <v>7.1199999999999999E-2</v>
      </c>
      <c r="F22" s="21" t="s">
        <v>493</v>
      </c>
      <c r="G22" s="23">
        <v>24720</v>
      </c>
      <c r="H22" s="21">
        <v>1.04</v>
      </c>
      <c r="J22" s="12">
        <v>10</v>
      </c>
      <c r="K22" s="12">
        <v>0</v>
      </c>
      <c r="L22" s="18"/>
      <c r="M22" s="12"/>
      <c r="N22" s="20">
        <v>0</v>
      </c>
      <c r="U22" s="29"/>
      <c r="W22" s="21">
        <v>150</v>
      </c>
      <c r="X22" s="21"/>
      <c r="Y22" s="24">
        <v>42763</v>
      </c>
      <c r="Z22" s="21" t="s">
        <v>517</v>
      </c>
      <c r="AA22" s="21" t="s">
        <v>497</v>
      </c>
      <c r="AB22" s="21">
        <v>9</v>
      </c>
      <c r="AC22" s="21" t="s">
        <v>465</v>
      </c>
      <c r="AD22" s="21">
        <v>50</v>
      </c>
    </row>
    <row r="23" spans="1:30" ht="17.25" customHeight="1" thickBot="1" x14ac:dyDescent="0.25">
      <c r="A23" s="21">
        <v>18</v>
      </c>
      <c r="B23" s="22">
        <v>2.4889075630252101E-2</v>
      </c>
      <c r="C23" s="22">
        <v>2.6067226890756308E-2</v>
      </c>
      <c r="D23" s="22">
        <v>5.04E-2</v>
      </c>
      <c r="F23" s="21" t="s">
        <v>494</v>
      </c>
      <c r="G23" s="23">
        <v>26354</v>
      </c>
      <c r="H23" s="21">
        <v>1.1100000000000001</v>
      </c>
      <c r="J23" s="12">
        <v>20</v>
      </c>
      <c r="K23" s="12">
        <v>0</v>
      </c>
      <c r="L23" s="18"/>
      <c r="M23" s="12"/>
      <c r="N23" s="20">
        <v>0</v>
      </c>
      <c r="U23" s="29"/>
      <c r="W23" s="21">
        <v>175</v>
      </c>
      <c r="X23" s="21"/>
      <c r="Y23" s="24">
        <v>42761</v>
      </c>
      <c r="Z23" s="21" t="s">
        <v>521</v>
      </c>
      <c r="AA23" s="21" t="s">
        <v>495</v>
      </c>
      <c r="AB23" s="21">
        <v>9</v>
      </c>
      <c r="AC23" s="21" t="s">
        <v>464</v>
      </c>
      <c r="AD23" s="21">
        <v>53</v>
      </c>
    </row>
    <row r="24" spans="1:30" ht="17.25" customHeight="1" thickBot="1" x14ac:dyDescent="0.25">
      <c r="A24" s="21">
        <v>19</v>
      </c>
      <c r="B24" s="22">
        <v>1.7848739495798318E-2</v>
      </c>
      <c r="C24" s="22">
        <v>1.7092436974789918E-2</v>
      </c>
      <c r="D24" s="22">
        <v>3.4799999999999998E-2</v>
      </c>
      <c r="F24" s="21" t="s">
        <v>495</v>
      </c>
      <c r="G24" s="23">
        <v>25575</v>
      </c>
      <c r="H24" s="21">
        <v>1.08</v>
      </c>
      <c r="J24" s="12">
        <v>30</v>
      </c>
      <c r="K24" s="12">
        <v>0</v>
      </c>
      <c r="L24" s="18"/>
      <c r="M24" s="12"/>
      <c r="N24" s="20">
        <v>0</v>
      </c>
      <c r="U24" s="29"/>
      <c r="W24" s="21">
        <v>200</v>
      </c>
      <c r="X24" s="21"/>
      <c r="Y24" s="24">
        <v>42838</v>
      </c>
      <c r="Z24" s="21" t="s">
        <v>514</v>
      </c>
      <c r="AA24" s="21" t="s">
        <v>495</v>
      </c>
      <c r="AB24" s="21">
        <v>8.9</v>
      </c>
      <c r="AC24" s="21" t="s">
        <v>464</v>
      </c>
      <c r="AD24" s="21">
        <v>54</v>
      </c>
    </row>
    <row r="25" spans="1:30" ht="17.25" customHeight="1" thickBot="1" x14ac:dyDescent="0.25">
      <c r="A25" s="21">
        <v>20</v>
      </c>
      <c r="B25" s="22">
        <v>1.2642857142857141E-2</v>
      </c>
      <c r="C25" s="22">
        <v>1.1495798319327732E-2</v>
      </c>
      <c r="D25" s="22">
        <v>2.4400000000000002E-2</v>
      </c>
      <c r="F25" s="21" t="s">
        <v>496</v>
      </c>
      <c r="G25" s="23">
        <v>26216</v>
      </c>
      <c r="H25" s="21">
        <v>1.1100000000000001</v>
      </c>
      <c r="J25" s="12">
        <v>50</v>
      </c>
      <c r="K25" s="12">
        <v>0</v>
      </c>
      <c r="L25" s="18"/>
      <c r="M25" s="12"/>
      <c r="N25" s="20">
        <v>0</v>
      </c>
      <c r="U25" s="29"/>
      <c r="W25" s="21">
        <v>200</v>
      </c>
      <c r="X25" s="21"/>
      <c r="Y25" s="24">
        <v>42942</v>
      </c>
      <c r="Z25" s="21" t="s">
        <v>514</v>
      </c>
      <c r="AA25" s="21" t="s">
        <v>494</v>
      </c>
      <c r="AB25" s="21">
        <v>8.6</v>
      </c>
      <c r="AC25" s="21" t="s">
        <v>498</v>
      </c>
      <c r="AD25" s="21">
        <v>51</v>
      </c>
    </row>
    <row r="26" spans="1:30" ht="17.25" customHeight="1" thickBot="1" x14ac:dyDescent="0.25">
      <c r="A26" s="21">
        <v>21</v>
      </c>
      <c r="B26" s="22">
        <v>8.8252100840336134E-3</v>
      </c>
      <c r="C26" s="22">
        <v>8.5210084033613444E-3</v>
      </c>
      <c r="D26" s="22">
        <v>1.7600000000000001E-2</v>
      </c>
      <c r="F26" s="21" t="s">
        <v>497</v>
      </c>
      <c r="G26" s="23">
        <v>20812</v>
      </c>
      <c r="H26" s="21">
        <v>0.88</v>
      </c>
      <c r="J26" s="12">
        <v>100</v>
      </c>
      <c r="K26" s="12">
        <v>0</v>
      </c>
      <c r="L26" s="18"/>
      <c r="M26" s="12"/>
      <c r="N26" s="20">
        <v>0</v>
      </c>
      <c r="U26" s="29"/>
    </row>
    <row r="27" spans="1:30" ht="17.25" customHeight="1" thickBot="1" x14ac:dyDescent="0.25">
      <c r="A27" s="21">
        <v>22</v>
      </c>
      <c r="B27" s="22">
        <v>5.9495798319327726E-3</v>
      </c>
      <c r="C27" s="22">
        <v>5.5966386554621855E-3</v>
      </c>
      <c r="D27" s="22">
        <v>1.17E-2</v>
      </c>
      <c r="J27" s="12">
        <v>150</v>
      </c>
      <c r="K27" s="12">
        <v>0</v>
      </c>
      <c r="L27" s="18"/>
      <c r="M27" s="12"/>
      <c r="N27" s="20">
        <v>0</v>
      </c>
      <c r="U27" s="29"/>
    </row>
    <row r="28" spans="1:30" ht="17.25" customHeight="1" thickBot="1" x14ac:dyDescent="0.25">
      <c r="A28" s="21">
        <v>23</v>
      </c>
      <c r="B28" s="22">
        <v>3.6193277310924369E-3</v>
      </c>
      <c r="C28" s="22">
        <v>3.8823529411764709E-3</v>
      </c>
      <c r="D28" s="22">
        <v>7.6E-3</v>
      </c>
      <c r="J28" s="12">
        <v>200</v>
      </c>
      <c r="K28" s="12">
        <v>0</v>
      </c>
      <c r="L28" s="18"/>
      <c r="M28" s="12"/>
      <c r="N28" s="20">
        <v>0</v>
      </c>
      <c r="U28" s="29"/>
    </row>
    <row r="29" spans="1:30" ht="15" thickBot="1" x14ac:dyDescent="0.25">
      <c r="A29" s="30"/>
      <c r="B29" s="31"/>
      <c r="C29" s="31"/>
      <c r="D29" s="31"/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2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drawing r:id="rId1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Sheet60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625" hidden="1" customWidth="1"/>
  </cols>
  <sheetData>
    <row r="1" spans="1:30" ht="24" thickBot="1" x14ac:dyDescent="0.25">
      <c r="A1" s="151" t="s">
        <v>572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27000</v>
      </c>
      <c r="H2" s="7" t="s">
        <v>462</v>
      </c>
      <c r="W2" s="21">
        <v>1</v>
      </c>
      <c r="X2" s="21">
        <v>2939</v>
      </c>
      <c r="Y2" s="24">
        <v>44918</v>
      </c>
      <c r="Z2" s="21" t="s">
        <v>517</v>
      </c>
      <c r="AA2" s="21" t="s">
        <v>496</v>
      </c>
      <c r="AB2" s="21">
        <v>10.9</v>
      </c>
      <c r="AC2" s="21" t="s">
        <v>498</v>
      </c>
      <c r="AD2" s="21">
        <v>54</v>
      </c>
    </row>
    <row r="3" spans="1:30" ht="15.75" customHeight="1" thickBot="1" x14ac:dyDescent="0.25">
      <c r="W3" s="21">
        <v>2</v>
      </c>
      <c r="X3" s="21">
        <v>2930</v>
      </c>
      <c r="Y3" s="24">
        <v>44918</v>
      </c>
      <c r="Z3" s="21" t="s">
        <v>516</v>
      </c>
      <c r="AA3" s="21" t="s">
        <v>496</v>
      </c>
      <c r="AB3" s="21">
        <v>10.9</v>
      </c>
      <c r="AC3" s="21" t="s">
        <v>498</v>
      </c>
      <c r="AD3" s="21">
        <v>55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2922</v>
      </c>
      <c r="Y4" s="24">
        <v>44915</v>
      </c>
      <c r="Z4" s="21" t="s">
        <v>515</v>
      </c>
      <c r="AA4" s="21" t="s">
        <v>493</v>
      </c>
      <c r="AB4" s="21">
        <v>10.8</v>
      </c>
      <c r="AC4" s="21" t="s">
        <v>498</v>
      </c>
      <c r="AD4" s="21">
        <v>56</v>
      </c>
    </row>
    <row r="5" spans="1:30" ht="15.75" customHeight="1" thickBot="1" x14ac:dyDescent="0.25">
      <c r="A5" s="21">
        <v>0</v>
      </c>
      <c r="B5" s="22">
        <v>2.7233333333333332E-3</v>
      </c>
      <c r="C5" s="22">
        <v>2.1266666666666665E-3</v>
      </c>
      <c r="D5" s="41">
        <v>4.7999999999999996E-3</v>
      </c>
      <c r="F5" s="21" t="s">
        <v>471</v>
      </c>
      <c r="G5" s="23">
        <v>27689</v>
      </c>
      <c r="H5" s="21">
        <v>1.03</v>
      </c>
      <c r="J5" s="164" t="s">
        <v>472</v>
      </c>
      <c r="K5" s="165"/>
      <c r="L5" s="165"/>
      <c r="M5" s="165"/>
      <c r="N5" s="166"/>
      <c r="W5" s="21">
        <v>4</v>
      </c>
      <c r="X5" s="21">
        <v>2910</v>
      </c>
      <c r="Y5" s="24">
        <v>44915</v>
      </c>
      <c r="Z5" s="21" t="s">
        <v>514</v>
      </c>
      <c r="AA5" s="21" t="s">
        <v>493</v>
      </c>
      <c r="AB5" s="21">
        <v>10.8</v>
      </c>
      <c r="AC5" s="21" t="s">
        <v>498</v>
      </c>
      <c r="AD5" s="21">
        <v>55</v>
      </c>
    </row>
    <row r="6" spans="1:30" ht="15.75" customHeight="1" thickBot="1" x14ac:dyDescent="0.25">
      <c r="A6" s="21">
        <v>1</v>
      </c>
      <c r="B6" s="22">
        <v>1.9000000000000002E-3</v>
      </c>
      <c r="C6" s="22">
        <v>1.3566666666666668E-3</v>
      </c>
      <c r="D6" s="22">
        <v>3.3E-3</v>
      </c>
      <c r="F6" s="21" t="s">
        <v>473</v>
      </c>
      <c r="G6" s="23">
        <v>31241</v>
      </c>
      <c r="H6" s="21">
        <v>1.1599999999999999</v>
      </c>
      <c r="J6" s="113" t="s">
        <v>474</v>
      </c>
      <c r="K6" s="114">
        <f>LARGE((K8,K9),1)</f>
        <v>0.69026470065731038</v>
      </c>
      <c r="L6" s="45"/>
      <c r="M6" s="45"/>
      <c r="N6" s="114" t="s">
        <v>498</v>
      </c>
      <c r="W6" s="21">
        <v>5</v>
      </c>
      <c r="X6" s="21">
        <v>2907</v>
      </c>
      <c r="Y6" s="24">
        <v>44916</v>
      </c>
      <c r="Z6" s="21" t="s">
        <v>514</v>
      </c>
      <c r="AA6" s="21" t="s">
        <v>494</v>
      </c>
      <c r="AB6" s="21">
        <v>10.8</v>
      </c>
      <c r="AC6" s="21" t="s">
        <v>498</v>
      </c>
      <c r="AD6" s="21">
        <v>59</v>
      </c>
    </row>
    <row r="7" spans="1:30" ht="15.75" customHeight="1" thickBot="1" x14ac:dyDescent="0.25">
      <c r="A7" s="21">
        <v>2</v>
      </c>
      <c r="B7" s="22">
        <v>1.7100000000000001E-3</v>
      </c>
      <c r="C7" s="22">
        <v>1.0266666666666666E-3</v>
      </c>
      <c r="D7" s="22">
        <v>2.8E-3</v>
      </c>
      <c r="F7" s="21" t="s">
        <v>475</v>
      </c>
      <c r="G7" s="23">
        <v>28341</v>
      </c>
      <c r="H7" s="21">
        <v>1.05</v>
      </c>
      <c r="J7" s="12" t="s">
        <v>476</v>
      </c>
      <c r="K7" s="114">
        <f>LARGE((K10,K11),1)</f>
        <v>0.64966603264475609</v>
      </c>
      <c r="L7" s="45"/>
      <c r="M7" s="45"/>
      <c r="N7" s="114" t="s">
        <v>498</v>
      </c>
      <c r="W7" s="21">
        <v>6</v>
      </c>
      <c r="X7" s="21">
        <v>2900</v>
      </c>
      <c r="Y7" s="24">
        <v>44916</v>
      </c>
      <c r="Z7" s="21" t="s">
        <v>520</v>
      </c>
      <c r="AA7" s="21" t="s">
        <v>494</v>
      </c>
      <c r="AB7" s="21">
        <v>10.7</v>
      </c>
      <c r="AC7" s="21" t="s">
        <v>498</v>
      </c>
      <c r="AD7" s="21">
        <v>52</v>
      </c>
    </row>
    <row r="8" spans="1:30" ht="15.75" customHeight="1" thickBot="1" x14ac:dyDescent="0.3">
      <c r="A8" s="21">
        <v>3</v>
      </c>
      <c r="B8" s="22">
        <v>2.0899999999999998E-3</v>
      </c>
      <c r="C8" s="22">
        <v>8.7999999999999992E-4</v>
      </c>
      <c r="D8" s="22">
        <v>3.0000000000000001E-3</v>
      </c>
      <c r="F8" s="21" t="s">
        <v>477</v>
      </c>
      <c r="G8" s="23">
        <v>26027</v>
      </c>
      <c r="H8" s="21">
        <v>0.97</v>
      </c>
      <c r="K8" s="16">
        <f>LARGE(B11:C11,1)/(B11+C11)</f>
        <v>0.69026470065731038</v>
      </c>
      <c r="W8" s="21">
        <v>7</v>
      </c>
      <c r="X8" s="21">
        <v>2893</v>
      </c>
      <c r="Y8" s="24">
        <v>44916</v>
      </c>
      <c r="Z8" s="21" t="s">
        <v>518</v>
      </c>
      <c r="AA8" s="21" t="s">
        <v>494</v>
      </c>
      <c r="AB8" s="21">
        <v>10.7</v>
      </c>
      <c r="AC8" s="21" t="s">
        <v>498</v>
      </c>
      <c r="AD8" s="21">
        <v>55</v>
      </c>
    </row>
    <row r="9" spans="1:30" ht="15.75" customHeight="1" thickBot="1" x14ac:dyDescent="0.3">
      <c r="A9" s="21">
        <v>4</v>
      </c>
      <c r="B9" s="22">
        <v>3.6733333333333331E-3</v>
      </c>
      <c r="C9" s="22">
        <v>1.2466666666666665E-3</v>
      </c>
      <c r="D9" s="22">
        <v>4.8999999999999998E-3</v>
      </c>
      <c r="F9" s="21" t="s">
        <v>478</v>
      </c>
      <c r="G9" s="23">
        <v>26364</v>
      </c>
      <c r="H9" s="21">
        <v>0.98</v>
      </c>
      <c r="K9" s="16">
        <f>LARGE(B12:C12,1)/(B12+C12)</f>
        <v>0.66599954254345839</v>
      </c>
      <c r="W9" s="21">
        <v>8</v>
      </c>
      <c r="X9" s="21">
        <v>2871</v>
      </c>
      <c r="Y9" s="24">
        <v>44918</v>
      </c>
      <c r="Z9" s="21" t="s">
        <v>520</v>
      </c>
      <c r="AA9" s="21" t="s">
        <v>496</v>
      </c>
      <c r="AB9" s="21">
        <v>10.6</v>
      </c>
      <c r="AC9" s="21" t="s">
        <v>498</v>
      </c>
      <c r="AD9" s="21">
        <v>58</v>
      </c>
    </row>
    <row r="10" spans="1:30" ht="15.75" customHeight="1" thickBot="1" x14ac:dyDescent="0.3">
      <c r="A10" s="21">
        <v>5</v>
      </c>
      <c r="B10" s="22">
        <v>1.026E-2</v>
      </c>
      <c r="C10" s="22">
        <v>3.5933333333333334E-3</v>
      </c>
      <c r="D10" s="22">
        <v>1.3899999999999999E-2</v>
      </c>
      <c r="F10" s="21" t="s">
        <v>479</v>
      </c>
      <c r="G10" s="23">
        <v>26660</v>
      </c>
      <c r="H10" s="21">
        <v>0.99</v>
      </c>
      <c r="K10" s="16">
        <f>LARGE(B20:C20,1)/(B20+C20)</f>
        <v>0.64966603264475609</v>
      </c>
      <c r="W10" s="21">
        <v>9</v>
      </c>
      <c r="X10" s="21">
        <v>2869</v>
      </c>
      <c r="Y10" s="24">
        <v>44916</v>
      </c>
      <c r="Z10" s="21" t="s">
        <v>516</v>
      </c>
      <c r="AA10" s="21" t="s">
        <v>494</v>
      </c>
      <c r="AB10" s="21">
        <v>10.6</v>
      </c>
      <c r="AC10" s="21" t="s">
        <v>498</v>
      </c>
      <c r="AD10" s="21">
        <v>54</v>
      </c>
    </row>
    <row r="11" spans="1:30" ht="15.75" customHeight="1" thickBot="1" x14ac:dyDescent="0.3">
      <c r="A11" s="21">
        <v>6</v>
      </c>
      <c r="B11" s="22">
        <v>2.5903333333333334E-2</v>
      </c>
      <c r="C11" s="22">
        <v>1.1623333333333333E-2</v>
      </c>
      <c r="D11" s="22">
        <v>3.7600000000000001E-2</v>
      </c>
      <c r="F11" s="21" t="s">
        <v>480</v>
      </c>
      <c r="G11" s="23">
        <v>23911</v>
      </c>
      <c r="H11" s="21">
        <v>0.89</v>
      </c>
      <c r="K11" s="16">
        <f>LARGE(B21:C21,1)/(B21+C21)</f>
        <v>0.64240492119797044</v>
      </c>
      <c r="W11" s="21">
        <v>10</v>
      </c>
      <c r="X11" s="21">
        <v>2836</v>
      </c>
      <c r="Y11" s="24">
        <v>44918</v>
      </c>
      <c r="Z11" s="21" t="s">
        <v>518</v>
      </c>
      <c r="AA11" s="21" t="s">
        <v>496</v>
      </c>
      <c r="AB11" s="21">
        <v>10.5</v>
      </c>
      <c r="AC11" s="21" t="s">
        <v>498</v>
      </c>
      <c r="AD11" s="21">
        <v>58</v>
      </c>
    </row>
    <row r="12" spans="1:30" ht="15.75" customHeight="1" thickBot="1" x14ac:dyDescent="0.25">
      <c r="A12" s="21">
        <v>7</v>
      </c>
      <c r="B12" s="22">
        <v>3.8823333333333335E-2</v>
      </c>
      <c r="C12" s="22">
        <v>1.9470000000000001E-2</v>
      </c>
      <c r="D12" s="22">
        <v>5.8299999999999998E-2</v>
      </c>
      <c r="F12" s="21" t="s">
        <v>481</v>
      </c>
      <c r="G12" s="23">
        <v>26073</v>
      </c>
      <c r="H12" s="21">
        <v>0.97</v>
      </c>
      <c r="W12" s="21">
        <v>20</v>
      </c>
      <c r="X12" s="21">
        <v>2744</v>
      </c>
      <c r="Y12" s="24">
        <v>44915</v>
      </c>
      <c r="Z12" s="21" t="s">
        <v>513</v>
      </c>
      <c r="AA12" s="21" t="s">
        <v>493</v>
      </c>
      <c r="AB12" s="21">
        <v>10.199999999999999</v>
      </c>
      <c r="AC12" s="21" t="s">
        <v>498</v>
      </c>
      <c r="AD12" s="21">
        <v>52</v>
      </c>
    </row>
    <row r="13" spans="1:30" ht="15.75" customHeight="1" thickBot="1" x14ac:dyDescent="0.25">
      <c r="A13" s="21">
        <v>8</v>
      </c>
      <c r="B13" s="22">
        <v>3.6289999999999996E-2</v>
      </c>
      <c r="C13" s="22">
        <v>2.2256666666666664E-2</v>
      </c>
      <c r="D13" s="22">
        <v>5.8500000000000003E-2</v>
      </c>
      <c r="F13" s="21" t="s">
        <v>482</v>
      </c>
      <c r="G13" s="23">
        <v>25408</v>
      </c>
      <c r="H13" s="21">
        <v>0.94</v>
      </c>
      <c r="W13" s="21">
        <v>25</v>
      </c>
      <c r="X13" s="21">
        <v>2732</v>
      </c>
      <c r="Y13" s="24">
        <v>44916</v>
      </c>
      <c r="Z13" s="21" t="s">
        <v>519</v>
      </c>
      <c r="AA13" s="21" t="s">
        <v>494</v>
      </c>
      <c r="AB13" s="21">
        <v>10.1</v>
      </c>
      <c r="AC13" s="21" t="s">
        <v>498</v>
      </c>
      <c r="AD13" s="21">
        <v>52</v>
      </c>
    </row>
    <row r="14" spans="1:30" ht="15.75" customHeight="1" thickBot="1" x14ac:dyDescent="0.25">
      <c r="A14" s="21">
        <v>9</v>
      </c>
      <c r="B14" s="22">
        <v>3.8379999999999997E-2</v>
      </c>
      <c r="C14" s="22">
        <v>2.3466666666666667E-2</v>
      </c>
      <c r="D14" s="22">
        <v>6.1899999999999997E-2</v>
      </c>
      <c r="F14" s="21" t="s">
        <v>483</v>
      </c>
      <c r="G14" s="23">
        <v>27646</v>
      </c>
      <c r="H14" s="21">
        <v>1.03</v>
      </c>
      <c r="W14" s="21">
        <v>30</v>
      </c>
      <c r="X14" s="21">
        <v>2724</v>
      </c>
      <c r="Y14" s="24">
        <v>44918</v>
      </c>
      <c r="Z14" s="21" t="s">
        <v>519</v>
      </c>
      <c r="AA14" s="21" t="s">
        <v>496</v>
      </c>
      <c r="AB14" s="21">
        <v>10.1</v>
      </c>
      <c r="AC14" s="21" t="s">
        <v>498</v>
      </c>
      <c r="AD14" s="21">
        <v>52</v>
      </c>
    </row>
    <row r="15" spans="1:30" ht="15.75" customHeight="1" thickBot="1" x14ac:dyDescent="0.25">
      <c r="A15" s="21">
        <v>10</v>
      </c>
      <c r="B15" s="22">
        <v>4.2496666666666669E-2</v>
      </c>
      <c r="C15" s="22">
        <v>2.5226666666666668E-2</v>
      </c>
      <c r="D15" s="22">
        <v>6.7699999999999996E-2</v>
      </c>
      <c r="F15" s="21" t="s">
        <v>484</v>
      </c>
      <c r="G15" s="23">
        <v>26279</v>
      </c>
      <c r="H15" s="21">
        <v>0.98</v>
      </c>
      <c r="W15" s="21">
        <v>35</v>
      </c>
      <c r="X15" s="21">
        <v>2689</v>
      </c>
      <c r="Y15" s="24">
        <v>44610</v>
      </c>
      <c r="Z15" s="21" t="s">
        <v>516</v>
      </c>
      <c r="AA15" s="21" t="s">
        <v>496</v>
      </c>
      <c r="AB15" s="21">
        <v>10</v>
      </c>
      <c r="AC15" s="21" t="s">
        <v>498</v>
      </c>
      <c r="AD15" s="21">
        <v>60</v>
      </c>
    </row>
    <row r="16" spans="1:30" ht="15.75" customHeight="1" thickBot="1" x14ac:dyDescent="0.25">
      <c r="A16" s="21">
        <v>11</v>
      </c>
      <c r="B16" s="22">
        <v>4.5409999999999999E-2</v>
      </c>
      <c r="C16" s="22">
        <v>2.6693333333333333E-2</v>
      </c>
      <c r="D16" s="22">
        <v>7.2099999999999997E-2</v>
      </c>
      <c r="F16" s="21" t="s">
        <v>485</v>
      </c>
      <c r="G16" s="23">
        <v>28951</v>
      </c>
      <c r="H16" s="21">
        <v>1.07</v>
      </c>
      <c r="W16" s="21">
        <v>40</v>
      </c>
      <c r="X16" s="21">
        <v>2677</v>
      </c>
      <c r="Y16" s="24">
        <v>44621</v>
      </c>
      <c r="Z16" s="21" t="s">
        <v>517</v>
      </c>
      <c r="AA16" s="21" t="s">
        <v>493</v>
      </c>
      <c r="AB16" s="21">
        <v>9.9</v>
      </c>
      <c r="AC16" s="21" t="s">
        <v>498</v>
      </c>
      <c r="AD16" s="21">
        <v>62</v>
      </c>
    </row>
    <row r="17" spans="1:30" ht="15.75" customHeight="1" thickBot="1" x14ac:dyDescent="0.25">
      <c r="A17" s="21">
        <v>12</v>
      </c>
      <c r="B17" s="22">
        <v>4.7183333333333334E-2</v>
      </c>
      <c r="C17" s="22">
        <v>2.7646666666666663E-2</v>
      </c>
      <c r="D17" s="22">
        <v>7.4899999999999994E-2</v>
      </c>
      <c r="W17" s="21">
        <v>45</v>
      </c>
      <c r="X17" s="21">
        <v>2665</v>
      </c>
      <c r="Y17" s="24">
        <v>44580</v>
      </c>
      <c r="Z17" s="21" t="s">
        <v>515</v>
      </c>
      <c r="AA17" s="21" t="s">
        <v>494</v>
      </c>
      <c r="AB17" s="21">
        <v>9.9</v>
      </c>
      <c r="AC17" s="21" t="s">
        <v>498</v>
      </c>
      <c r="AD17" s="21">
        <v>65</v>
      </c>
    </row>
    <row r="18" spans="1:30" ht="15.75" customHeight="1" thickBot="1" x14ac:dyDescent="0.25">
      <c r="A18" s="21">
        <v>13</v>
      </c>
      <c r="B18" s="22">
        <v>4.7056666666666663E-2</v>
      </c>
      <c r="C18" s="22">
        <v>2.7060000000000001E-2</v>
      </c>
      <c r="D18" s="22">
        <v>7.4099999999999999E-2</v>
      </c>
      <c r="W18" s="21">
        <v>50</v>
      </c>
      <c r="X18" s="21">
        <v>2654</v>
      </c>
      <c r="Y18" s="24">
        <v>44607</v>
      </c>
      <c r="Z18" s="21" t="s">
        <v>515</v>
      </c>
      <c r="AA18" s="21" t="s">
        <v>493</v>
      </c>
      <c r="AB18" s="21">
        <v>9.8000000000000007</v>
      </c>
      <c r="AC18" s="21" t="s">
        <v>498</v>
      </c>
      <c r="AD18" s="21">
        <v>60</v>
      </c>
    </row>
    <row r="19" spans="1:30" ht="15.75" customHeight="1" thickBot="1" x14ac:dyDescent="0.25">
      <c r="A19" s="21">
        <v>14</v>
      </c>
      <c r="B19" s="22">
        <v>4.7563333333333332E-2</v>
      </c>
      <c r="C19" s="22">
        <v>2.6473333333333331E-2</v>
      </c>
      <c r="D19" s="22">
        <v>7.3999999999999996E-2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2589</v>
      </c>
      <c r="Y19" s="24">
        <v>44621</v>
      </c>
      <c r="Z19" s="21" t="s">
        <v>516</v>
      </c>
      <c r="AA19" s="21" t="s">
        <v>493</v>
      </c>
      <c r="AB19" s="21">
        <v>9.6</v>
      </c>
      <c r="AC19" s="21" t="s">
        <v>498</v>
      </c>
      <c r="AD19" s="21">
        <v>61</v>
      </c>
    </row>
    <row r="20" spans="1:30" ht="15.75" customHeight="1" thickBot="1" x14ac:dyDescent="0.25">
      <c r="A20" s="21">
        <v>15</v>
      </c>
      <c r="B20" s="22">
        <v>4.8956666666666662E-2</v>
      </c>
      <c r="C20" s="22">
        <v>2.64E-2</v>
      </c>
      <c r="D20" s="22">
        <v>7.5399999999999995E-2</v>
      </c>
      <c r="F20" s="21" t="s">
        <v>488</v>
      </c>
      <c r="G20" s="23">
        <v>19514</v>
      </c>
      <c r="H20" s="21">
        <v>0.72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2540</v>
      </c>
      <c r="Y20" s="24">
        <v>44917</v>
      </c>
      <c r="Z20" s="21" t="s">
        <v>520</v>
      </c>
      <c r="AA20" s="21" t="s">
        <v>495</v>
      </c>
      <c r="AB20" s="21">
        <v>9.4</v>
      </c>
      <c r="AC20" s="21" t="s">
        <v>498</v>
      </c>
      <c r="AD20" s="21">
        <v>61</v>
      </c>
    </row>
    <row r="21" spans="1:30" ht="15.75" customHeight="1" thickBot="1" x14ac:dyDescent="0.25">
      <c r="A21" s="21">
        <v>16</v>
      </c>
      <c r="B21" s="22">
        <v>4.7690000000000003E-2</v>
      </c>
      <c r="C21" s="22">
        <v>2.654666666666667E-2</v>
      </c>
      <c r="D21" s="22">
        <v>7.4200000000000002E-2</v>
      </c>
      <c r="F21" s="21" t="s">
        <v>492</v>
      </c>
      <c r="G21" s="23">
        <v>27668</v>
      </c>
      <c r="H21" s="21">
        <v>1.03</v>
      </c>
      <c r="J21" s="12">
        <v>5</v>
      </c>
      <c r="K21" s="12">
        <f>X6</f>
        <v>2907</v>
      </c>
      <c r="L21" s="18"/>
      <c r="M21" s="12"/>
      <c r="N21" s="140">
        <f>K21/$F$2</f>
        <v>0.10766666666666666</v>
      </c>
      <c r="W21" s="21">
        <v>125</v>
      </c>
      <c r="X21" s="21">
        <v>2503</v>
      </c>
      <c r="Y21" s="24">
        <v>44600</v>
      </c>
      <c r="Z21" s="21" t="s">
        <v>516</v>
      </c>
      <c r="AA21" s="21" t="s">
        <v>493</v>
      </c>
      <c r="AB21" s="21">
        <v>9.3000000000000007</v>
      </c>
      <c r="AC21" s="21" t="s">
        <v>498</v>
      </c>
      <c r="AD21" s="21">
        <v>56</v>
      </c>
    </row>
    <row r="22" spans="1:30" ht="15.75" customHeight="1" thickBot="1" x14ac:dyDescent="0.25">
      <c r="A22" s="21">
        <v>17</v>
      </c>
      <c r="B22" s="22">
        <v>4.4079999999999994E-2</v>
      </c>
      <c r="C22" s="22">
        <v>2.6509999999999999E-2</v>
      </c>
      <c r="D22" s="22">
        <v>7.0599999999999996E-2</v>
      </c>
      <c r="F22" s="21" t="s">
        <v>493</v>
      </c>
      <c r="G22" s="23">
        <v>28802</v>
      </c>
      <c r="H22" s="21">
        <v>1.07</v>
      </c>
      <c r="J22" s="12">
        <v>10</v>
      </c>
      <c r="K22" s="12">
        <f>X11</f>
        <v>2836</v>
      </c>
      <c r="L22" s="18"/>
      <c r="M22" s="12"/>
      <c r="N22" s="140">
        <f t="shared" ref="N22:N28" si="0">K22/$F$2</f>
        <v>0.10503703703703704</v>
      </c>
      <c r="W22" s="21">
        <v>150</v>
      </c>
      <c r="X22" s="21">
        <v>2486</v>
      </c>
      <c r="Y22" s="24">
        <v>44597</v>
      </c>
      <c r="Z22" s="21" t="s">
        <v>517</v>
      </c>
      <c r="AA22" s="21" t="s">
        <v>497</v>
      </c>
      <c r="AB22" s="21">
        <v>9.1999999999999993</v>
      </c>
      <c r="AC22" s="21" t="s">
        <v>498</v>
      </c>
      <c r="AD22" s="21">
        <v>64</v>
      </c>
    </row>
    <row r="23" spans="1:30" ht="15.75" customHeight="1" thickBot="1" x14ac:dyDescent="0.25">
      <c r="A23" s="21">
        <v>18</v>
      </c>
      <c r="B23" s="22">
        <v>3.2680000000000001E-2</v>
      </c>
      <c r="C23" s="22">
        <v>2.174333333333333E-2</v>
      </c>
      <c r="D23" s="22">
        <v>5.4399999999999997E-2</v>
      </c>
      <c r="F23" s="21" t="s">
        <v>494</v>
      </c>
      <c r="G23" s="23">
        <v>29042</v>
      </c>
      <c r="H23" s="21">
        <v>1.08</v>
      </c>
      <c r="J23" s="12">
        <v>20</v>
      </c>
      <c r="K23" s="12">
        <f>X12</f>
        <v>2744</v>
      </c>
      <c r="L23" s="18"/>
      <c r="M23" s="12"/>
      <c r="N23" s="140">
        <f t="shared" si="0"/>
        <v>0.10162962962962963</v>
      </c>
      <c r="W23" s="21">
        <v>175</v>
      </c>
      <c r="X23" s="21">
        <v>2458</v>
      </c>
      <c r="Y23" s="24">
        <v>44568</v>
      </c>
      <c r="Z23" s="21" t="s">
        <v>515</v>
      </c>
      <c r="AA23" s="21" t="s">
        <v>496</v>
      </c>
      <c r="AB23" s="21">
        <v>9.1</v>
      </c>
      <c r="AC23" s="21" t="s">
        <v>498</v>
      </c>
      <c r="AD23" s="21">
        <v>66</v>
      </c>
    </row>
    <row r="24" spans="1:30" ht="15.75" customHeight="1" thickBot="1" x14ac:dyDescent="0.25">
      <c r="A24" s="21">
        <v>19</v>
      </c>
      <c r="B24" s="22">
        <v>2.4573333333333332E-2</v>
      </c>
      <c r="C24" s="22">
        <v>1.5986666666666666E-2</v>
      </c>
      <c r="D24" s="22">
        <v>4.0500000000000001E-2</v>
      </c>
      <c r="F24" s="21" t="s">
        <v>495</v>
      </c>
      <c r="G24" s="23">
        <v>28456</v>
      </c>
      <c r="H24" s="21">
        <v>1.06</v>
      </c>
      <c r="J24" s="12">
        <v>30</v>
      </c>
      <c r="K24" s="12">
        <f>X14</f>
        <v>2724</v>
      </c>
      <c r="L24" s="18"/>
      <c r="M24" s="12"/>
      <c r="N24" s="140">
        <f t="shared" si="0"/>
        <v>0.10088888888888889</v>
      </c>
      <c r="W24" s="21">
        <v>200</v>
      </c>
      <c r="X24" s="21">
        <v>2441</v>
      </c>
      <c r="Y24" s="24">
        <v>44589</v>
      </c>
      <c r="Z24" s="21" t="s">
        <v>513</v>
      </c>
      <c r="AA24" s="21" t="s">
        <v>496</v>
      </c>
      <c r="AB24" s="21">
        <v>9</v>
      </c>
      <c r="AC24" s="21" t="s">
        <v>498</v>
      </c>
      <c r="AD24" s="21">
        <v>63</v>
      </c>
    </row>
    <row r="25" spans="1:30" ht="15.75" customHeight="1" thickBot="1" x14ac:dyDescent="0.25">
      <c r="A25" s="21">
        <v>20</v>
      </c>
      <c r="B25" s="22">
        <v>1.8239999999999999E-2</v>
      </c>
      <c r="C25" s="22">
        <v>1.188E-2</v>
      </c>
      <c r="D25" s="22">
        <v>3.0099999999999998E-2</v>
      </c>
      <c r="F25" s="21" t="s">
        <v>496</v>
      </c>
      <c r="G25" s="23">
        <v>30576</v>
      </c>
      <c r="H25" s="21">
        <v>1.1399999999999999</v>
      </c>
      <c r="J25" s="12">
        <v>50</v>
      </c>
      <c r="K25" s="12">
        <f>X18</f>
        <v>2654</v>
      </c>
      <c r="L25" s="18"/>
      <c r="M25" s="12"/>
      <c r="N25" s="140">
        <f t="shared" si="0"/>
        <v>9.8296296296296298E-2</v>
      </c>
    </row>
    <row r="26" spans="1:30" ht="15.75" customHeight="1" thickBot="1" x14ac:dyDescent="0.25">
      <c r="A26" s="21">
        <v>21</v>
      </c>
      <c r="B26" s="22">
        <v>1.2793333333333332E-2</v>
      </c>
      <c r="C26" s="22">
        <v>8.1766666666666672E-3</v>
      </c>
      <c r="D26" s="22">
        <v>2.1000000000000001E-2</v>
      </c>
      <c r="F26" s="21" t="s">
        <v>497</v>
      </c>
      <c r="G26" s="23">
        <v>24591</v>
      </c>
      <c r="H26" s="21">
        <v>0.91</v>
      </c>
      <c r="J26" s="12">
        <v>100</v>
      </c>
      <c r="K26" s="12">
        <f>X20</f>
        <v>2540</v>
      </c>
      <c r="L26" s="18"/>
      <c r="M26" s="12"/>
      <c r="N26" s="140">
        <f t="shared" si="0"/>
        <v>9.4074074074074074E-2</v>
      </c>
    </row>
    <row r="27" spans="1:30" ht="15.75" customHeight="1" thickBot="1" x14ac:dyDescent="0.25">
      <c r="A27" s="21">
        <v>22</v>
      </c>
      <c r="B27" s="22">
        <v>7.9166666666666673E-3</v>
      </c>
      <c r="C27" s="22">
        <v>5.7200000000000003E-3</v>
      </c>
      <c r="D27" s="22">
        <v>1.3599999999999999E-2</v>
      </c>
      <c r="J27" s="12">
        <v>150</v>
      </c>
      <c r="K27" s="12">
        <f>X22</f>
        <v>2486</v>
      </c>
      <c r="L27" s="18"/>
      <c r="M27" s="12"/>
      <c r="N27" s="140">
        <f t="shared" si="0"/>
        <v>9.2074074074074072E-2</v>
      </c>
    </row>
    <row r="28" spans="1:30" ht="15.75" customHeight="1" thickBot="1" x14ac:dyDescent="0.25">
      <c r="A28" s="21">
        <v>23</v>
      </c>
      <c r="B28" s="22">
        <v>4.8766666666666672E-3</v>
      </c>
      <c r="C28" s="22">
        <v>3.5566666666666667E-3</v>
      </c>
      <c r="D28" s="22">
        <v>8.3999999999999995E-3</v>
      </c>
      <c r="J28" s="12">
        <v>200</v>
      </c>
      <c r="K28" s="12">
        <f>X24</f>
        <v>2441</v>
      </c>
      <c r="L28" s="18"/>
      <c r="M28" s="12"/>
      <c r="N28" s="140">
        <f t="shared" si="0"/>
        <v>9.0407407407407409E-2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Sheet74"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611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57300</v>
      </c>
      <c r="H2" s="7" t="s">
        <v>462</v>
      </c>
      <c r="W2" s="21">
        <v>1</v>
      </c>
      <c r="X2" s="21">
        <v>5626</v>
      </c>
      <c r="Y2" s="24">
        <v>44622</v>
      </c>
      <c r="Z2" s="21" t="s">
        <v>513</v>
      </c>
      <c r="AA2" s="21" t="s">
        <v>494</v>
      </c>
      <c r="AB2" s="21">
        <v>0</v>
      </c>
      <c r="AC2" s="21" t="s">
        <v>464</v>
      </c>
      <c r="AD2" s="21">
        <v>51</v>
      </c>
    </row>
    <row r="3" spans="1:30" ht="15.75" customHeight="1" thickBot="1" x14ac:dyDescent="0.25">
      <c r="W3" s="21">
        <v>2</v>
      </c>
      <c r="X3" s="21">
        <v>5586</v>
      </c>
      <c r="Y3" s="24">
        <v>44881</v>
      </c>
      <c r="Z3" s="21" t="s">
        <v>513</v>
      </c>
      <c r="AA3" s="21" t="s">
        <v>494</v>
      </c>
      <c r="AB3" s="21">
        <v>0</v>
      </c>
      <c r="AC3" s="21" t="s">
        <v>465</v>
      </c>
      <c r="AD3" s="21">
        <v>54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5559</v>
      </c>
      <c r="Y4" s="24">
        <v>44606</v>
      </c>
      <c r="Z4" s="21" t="s">
        <v>514</v>
      </c>
      <c r="AA4" s="21" t="s">
        <v>492</v>
      </c>
      <c r="AB4" s="21">
        <v>0</v>
      </c>
      <c r="AC4" s="21" t="s">
        <v>464</v>
      </c>
      <c r="AD4" s="21">
        <v>50</v>
      </c>
    </row>
    <row r="5" spans="1:30" ht="15.75" customHeight="1" thickBot="1" x14ac:dyDescent="0.25">
      <c r="A5" s="21">
        <v>0</v>
      </c>
      <c r="B5" s="105">
        <v>3.8864603481624758E-3</v>
      </c>
      <c r="C5" s="105">
        <v>2.7872340425531914E-3</v>
      </c>
      <c r="D5" s="136">
        <v>6.3E-3</v>
      </c>
      <c r="F5" s="21" t="s">
        <v>471</v>
      </c>
      <c r="G5" s="23">
        <v>58837</v>
      </c>
      <c r="H5" s="21">
        <v>1.02</v>
      </c>
      <c r="J5" s="164" t="s">
        <v>472</v>
      </c>
      <c r="K5" s="165"/>
      <c r="L5" s="165"/>
      <c r="M5" s="165"/>
      <c r="N5" s="166"/>
      <c r="W5" s="21">
        <v>4</v>
      </c>
      <c r="X5" s="21">
        <v>5557</v>
      </c>
      <c r="Y5" s="24">
        <v>44635</v>
      </c>
      <c r="Z5" s="21" t="s">
        <v>513</v>
      </c>
      <c r="AA5" s="21" t="s">
        <v>493</v>
      </c>
      <c r="AB5" s="21">
        <v>0</v>
      </c>
      <c r="AC5" s="21" t="s">
        <v>464</v>
      </c>
      <c r="AD5" s="21">
        <v>51</v>
      </c>
    </row>
    <row r="6" spans="1:30" ht="15.75" customHeight="1" thickBot="1" x14ac:dyDescent="0.25">
      <c r="A6" s="21">
        <v>1</v>
      </c>
      <c r="B6" s="105">
        <v>3.01063829787234E-3</v>
      </c>
      <c r="C6" s="105">
        <v>1.9257253384912961E-3</v>
      </c>
      <c r="D6" s="105">
        <v>4.5999999999999999E-3</v>
      </c>
      <c r="F6" s="21" t="s">
        <v>473</v>
      </c>
      <c r="G6" s="23">
        <v>64346</v>
      </c>
      <c r="H6" s="21">
        <v>1.1200000000000001</v>
      </c>
      <c r="J6" s="113" t="s">
        <v>474</v>
      </c>
      <c r="K6" s="114">
        <f>LARGE((K8,K9),1)</f>
        <v>0.58995144110275688</v>
      </c>
      <c r="L6" s="45"/>
      <c r="M6" s="45"/>
      <c r="N6" s="114" t="s">
        <v>465</v>
      </c>
      <c r="W6" s="21">
        <v>5</v>
      </c>
      <c r="X6" s="21">
        <v>5525</v>
      </c>
      <c r="Y6" s="24">
        <v>44601</v>
      </c>
      <c r="Z6" s="21" t="s">
        <v>514</v>
      </c>
      <c r="AA6" s="21" t="s">
        <v>494</v>
      </c>
      <c r="AB6" s="21">
        <v>0</v>
      </c>
      <c r="AC6" s="21" t="s">
        <v>465</v>
      </c>
      <c r="AD6" s="21">
        <v>51</v>
      </c>
    </row>
    <row r="7" spans="1:30" ht="15.75" customHeight="1" thickBot="1" x14ac:dyDescent="0.25">
      <c r="A7" s="21">
        <v>2</v>
      </c>
      <c r="B7" s="105">
        <v>2.1348162475822051E-3</v>
      </c>
      <c r="C7" s="105">
        <v>1.6723404255319149E-3</v>
      </c>
      <c r="D7" s="105">
        <v>3.5999999999999999E-3</v>
      </c>
      <c r="F7" s="21" t="s">
        <v>475</v>
      </c>
      <c r="G7" s="23">
        <v>64763</v>
      </c>
      <c r="H7" s="21">
        <v>1.1299999999999999</v>
      </c>
      <c r="J7" s="12" t="s">
        <v>476</v>
      </c>
      <c r="K7" s="114">
        <f>LARGE((K10,K11),1)</f>
        <v>0.53530807666419378</v>
      </c>
      <c r="L7" s="45"/>
      <c r="M7" s="45"/>
      <c r="N7" s="114" t="s">
        <v>464</v>
      </c>
      <c r="W7" s="21">
        <v>6</v>
      </c>
      <c r="X7" s="21">
        <v>5515</v>
      </c>
      <c r="Y7" s="24">
        <v>44620</v>
      </c>
      <c r="Z7" s="21" t="s">
        <v>513</v>
      </c>
      <c r="AA7" s="21" t="s">
        <v>492</v>
      </c>
      <c r="AB7" s="21">
        <v>0</v>
      </c>
      <c r="AC7" s="21" t="s">
        <v>464</v>
      </c>
      <c r="AD7" s="21">
        <v>53</v>
      </c>
    </row>
    <row r="8" spans="1:30" ht="15.75" customHeight="1" thickBot="1" x14ac:dyDescent="0.3">
      <c r="A8" s="21">
        <v>3</v>
      </c>
      <c r="B8" s="105">
        <v>1.4779497098646036E-3</v>
      </c>
      <c r="C8" s="105">
        <v>1.9764023210831721E-3</v>
      </c>
      <c r="D8" s="105">
        <v>3.3E-3</v>
      </c>
      <c r="F8" s="21" t="s">
        <v>477</v>
      </c>
      <c r="G8" s="23">
        <v>60452</v>
      </c>
      <c r="H8" s="21">
        <v>1.05</v>
      </c>
      <c r="K8" s="16">
        <f>LARGE(B11:C11,1)/(B11+C11)</f>
        <v>0.58995144110275688</v>
      </c>
      <c r="W8" s="21">
        <v>7</v>
      </c>
      <c r="X8" s="21">
        <v>5507</v>
      </c>
      <c r="Y8" s="24">
        <v>44622</v>
      </c>
      <c r="Z8" s="21" t="s">
        <v>514</v>
      </c>
      <c r="AA8" s="21" t="s">
        <v>494</v>
      </c>
      <c r="AB8" s="21">
        <v>0</v>
      </c>
      <c r="AC8" s="21" t="s">
        <v>465</v>
      </c>
      <c r="AD8" s="21">
        <v>52</v>
      </c>
    </row>
    <row r="9" spans="1:30" ht="15.75" customHeight="1" thickBot="1" x14ac:dyDescent="0.3">
      <c r="A9" s="21">
        <v>4</v>
      </c>
      <c r="B9" s="105">
        <v>2.1348162475822051E-3</v>
      </c>
      <c r="C9" s="105">
        <v>3.141972920696325E-3</v>
      </c>
      <c r="D9" s="105">
        <v>5.1000000000000004E-3</v>
      </c>
      <c r="F9" s="21" t="s">
        <v>478</v>
      </c>
      <c r="G9" s="23">
        <v>54515</v>
      </c>
      <c r="H9" s="21">
        <v>0.95</v>
      </c>
      <c r="K9" s="16">
        <f>LARGE(B12:C12,1)/(B12+C12)</f>
        <v>0.53452475090937845</v>
      </c>
      <c r="W9" s="21">
        <v>8</v>
      </c>
      <c r="X9" s="21">
        <v>5504</v>
      </c>
      <c r="Y9" s="24">
        <v>44636</v>
      </c>
      <c r="Z9" s="21" t="s">
        <v>513</v>
      </c>
      <c r="AA9" s="21" t="s">
        <v>494</v>
      </c>
      <c r="AB9" s="21">
        <v>0</v>
      </c>
      <c r="AC9" s="21" t="s">
        <v>464</v>
      </c>
      <c r="AD9" s="21">
        <v>51</v>
      </c>
    </row>
    <row r="10" spans="1:30" ht="15.75" customHeight="1" thickBot="1" x14ac:dyDescent="0.3">
      <c r="A10" s="21">
        <v>5</v>
      </c>
      <c r="B10" s="105">
        <v>4.5980657640232112E-3</v>
      </c>
      <c r="C10" s="105">
        <v>9.3245647969052228E-3</v>
      </c>
      <c r="D10" s="105">
        <v>1.3599999999999999E-2</v>
      </c>
      <c r="F10" s="21" t="s">
        <v>479</v>
      </c>
      <c r="G10" s="23">
        <v>52454</v>
      </c>
      <c r="H10" s="21">
        <v>0.91</v>
      </c>
      <c r="K10" s="16">
        <f>LARGE(B20:C20,1)/(B20+C20)</f>
        <v>0.53530807666419378</v>
      </c>
      <c r="W10" s="21">
        <v>9</v>
      </c>
      <c r="X10" s="21">
        <v>5491</v>
      </c>
      <c r="Y10" s="24">
        <v>44600</v>
      </c>
      <c r="Z10" s="21" t="s">
        <v>514</v>
      </c>
      <c r="AA10" s="21" t="s">
        <v>493</v>
      </c>
      <c r="AB10" s="21">
        <v>0</v>
      </c>
      <c r="AC10" s="21" t="s">
        <v>464</v>
      </c>
      <c r="AD10" s="21">
        <v>51</v>
      </c>
    </row>
    <row r="11" spans="1:30" ht="15.75" customHeight="1" thickBot="1" x14ac:dyDescent="0.3">
      <c r="A11" s="21">
        <v>6</v>
      </c>
      <c r="B11" s="105">
        <v>1.6202707930367505E-2</v>
      </c>
      <c r="C11" s="105">
        <v>2.3311411992263057E-2</v>
      </c>
      <c r="D11" s="105">
        <v>3.8100000000000002E-2</v>
      </c>
      <c r="F11" s="21" t="s">
        <v>480</v>
      </c>
      <c r="G11" s="23">
        <v>50284</v>
      </c>
      <c r="H11" s="21">
        <v>0.88</v>
      </c>
      <c r="K11" s="16">
        <f>LARGE(B21:C21,1)/(B21+C21)</f>
        <v>0.52999039733991982</v>
      </c>
      <c r="W11" s="21">
        <v>10</v>
      </c>
      <c r="X11" s="21">
        <v>5476</v>
      </c>
      <c r="Y11" s="24">
        <v>44624</v>
      </c>
      <c r="Z11" s="21" t="s">
        <v>514</v>
      </c>
      <c r="AA11" s="21" t="s">
        <v>496</v>
      </c>
      <c r="AB11" s="21">
        <v>0</v>
      </c>
      <c r="AC11" s="21" t="s">
        <v>464</v>
      </c>
      <c r="AD11" s="21">
        <v>50</v>
      </c>
    </row>
    <row r="12" spans="1:30" ht="15.75" customHeight="1" thickBot="1" x14ac:dyDescent="0.25">
      <c r="A12" s="21">
        <v>7</v>
      </c>
      <c r="B12" s="105">
        <v>2.8464216634429398E-2</v>
      </c>
      <c r="C12" s="105">
        <v>3.2686653771760159E-2</v>
      </c>
      <c r="D12" s="105">
        <v>5.8400000000000001E-2</v>
      </c>
      <c r="F12" s="21" t="s">
        <v>481</v>
      </c>
      <c r="G12" s="23">
        <v>55095</v>
      </c>
      <c r="H12" s="21">
        <v>0.96</v>
      </c>
      <c r="W12" s="21">
        <v>20</v>
      </c>
      <c r="X12" s="21">
        <v>5420</v>
      </c>
      <c r="Y12" s="24">
        <v>44621</v>
      </c>
      <c r="Z12" s="21" t="s">
        <v>514</v>
      </c>
      <c r="AA12" s="21" t="s">
        <v>493</v>
      </c>
      <c r="AB12" s="21">
        <v>0</v>
      </c>
      <c r="AC12" s="21" t="s">
        <v>465</v>
      </c>
      <c r="AD12" s="21">
        <v>50</v>
      </c>
    </row>
    <row r="13" spans="1:30" ht="15.75" customHeight="1" thickBot="1" x14ac:dyDescent="0.25">
      <c r="A13" s="21">
        <v>8</v>
      </c>
      <c r="B13" s="105">
        <v>3.1803288201160539E-2</v>
      </c>
      <c r="C13" s="105">
        <v>3.248394584139265E-2</v>
      </c>
      <c r="D13" s="105">
        <v>6.1199999999999997E-2</v>
      </c>
      <c r="F13" s="21" t="s">
        <v>482</v>
      </c>
      <c r="G13" s="23">
        <v>54196</v>
      </c>
      <c r="H13" s="21">
        <v>0.94</v>
      </c>
      <c r="W13" s="21">
        <v>25</v>
      </c>
      <c r="X13" s="21">
        <v>5411</v>
      </c>
      <c r="Y13" s="24">
        <v>44615</v>
      </c>
      <c r="Z13" s="21" t="s">
        <v>514</v>
      </c>
      <c r="AA13" s="21" t="s">
        <v>494</v>
      </c>
      <c r="AB13" s="21">
        <v>0</v>
      </c>
      <c r="AC13" s="21" t="s">
        <v>465</v>
      </c>
      <c r="AD13" s="21">
        <v>51</v>
      </c>
    </row>
    <row r="14" spans="1:30" ht="15.75" customHeight="1" thickBot="1" x14ac:dyDescent="0.25">
      <c r="A14" s="21">
        <v>9</v>
      </c>
      <c r="B14" s="105">
        <v>3.1529593810444873E-2</v>
      </c>
      <c r="C14" s="105">
        <v>3.0963636363636363E-2</v>
      </c>
      <c r="D14" s="105">
        <v>5.9400000000000001E-2</v>
      </c>
      <c r="F14" s="21" t="s">
        <v>483</v>
      </c>
      <c r="G14" s="23">
        <v>59191</v>
      </c>
      <c r="H14" s="21">
        <v>1.03</v>
      </c>
      <c r="W14" s="21">
        <v>30</v>
      </c>
      <c r="X14" s="21">
        <v>5401</v>
      </c>
      <c r="Y14" s="24">
        <v>44594</v>
      </c>
      <c r="Z14" s="21" t="s">
        <v>513</v>
      </c>
      <c r="AA14" s="21" t="s">
        <v>494</v>
      </c>
      <c r="AB14" s="21">
        <v>0</v>
      </c>
      <c r="AC14" s="21" t="s">
        <v>465</v>
      </c>
      <c r="AD14" s="21">
        <v>50</v>
      </c>
    </row>
    <row r="15" spans="1:30" ht="15.75" customHeight="1" thickBot="1" x14ac:dyDescent="0.25">
      <c r="A15" s="21">
        <v>10</v>
      </c>
      <c r="B15" s="105">
        <v>3.3828626692456482E-2</v>
      </c>
      <c r="C15" s="105">
        <v>3.2585299806576401E-2</v>
      </c>
      <c r="D15" s="105">
        <v>6.3100000000000003E-2</v>
      </c>
      <c r="F15" s="21" t="s">
        <v>484</v>
      </c>
      <c r="G15" s="23">
        <v>57046</v>
      </c>
      <c r="H15" s="21">
        <v>0.99</v>
      </c>
      <c r="W15" s="21">
        <v>35</v>
      </c>
      <c r="X15" s="21">
        <v>5367</v>
      </c>
      <c r="Y15" s="24">
        <v>44852</v>
      </c>
      <c r="Z15" s="21" t="s">
        <v>513</v>
      </c>
      <c r="AA15" s="21" t="s">
        <v>493</v>
      </c>
      <c r="AB15" s="21">
        <v>0</v>
      </c>
      <c r="AC15" s="21" t="s">
        <v>465</v>
      </c>
      <c r="AD15" s="21">
        <v>51</v>
      </c>
    </row>
    <row r="16" spans="1:30" ht="15.75" customHeight="1" thickBot="1" x14ac:dyDescent="0.25">
      <c r="A16" s="21">
        <v>11</v>
      </c>
      <c r="B16" s="105">
        <v>3.6510831721470016E-2</v>
      </c>
      <c r="C16" s="105">
        <v>3.4004255319148941E-2</v>
      </c>
      <c r="D16" s="105">
        <v>6.6900000000000001E-2</v>
      </c>
      <c r="F16" s="21" t="s">
        <v>485</v>
      </c>
      <c r="G16" s="23">
        <v>57424</v>
      </c>
      <c r="H16" s="21">
        <v>1</v>
      </c>
      <c r="W16" s="21">
        <v>40</v>
      </c>
      <c r="X16" s="21">
        <v>5360</v>
      </c>
      <c r="Y16" s="24">
        <v>44628</v>
      </c>
      <c r="Z16" s="21" t="s">
        <v>514</v>
      </c>
      <c r="AA16" s="21" t="s">
        <v>493</v>
      </c>
      <c r="AB16" s="21">
        <v>0</v>
      </c>
      <c r="AC16" s="21" t="s">
        <v>465</v>
      </c>
      <c r="AD16" s="21">
        <v>50</v>
      </c>
    </row>
    <row r="17" spans="1:30" ht="15.75" customHeight="1" thickBot="1" x14ac:dyDescent="0.25">
      <c r="A17" s="21">
        <v>12</v>
      </c>
      <c r="B17" s="105">
        <v>3.8755125725338492E-2</v>
      </c>
      <c r="C17" s="105">
        <v>3.4815087040618954E-2</v>
      </c>
      <c r="D17" s="105">
        <v>6.9699999999999998E-2</v>
      </c>
      <c r="W17" s="21">
        <v>45</v>
      </c>
      <c r="X17" s="21">
        <v>5348</v>
      </c>
      <c r="Y17" s="24">
        <v>44664</v>
      </c>
      <c r="Z17" s="21" t="s">
        <v>514</v>
      </c>
      <c r="AA17" s="21" t="s">
        <v>494</v>
      </c>
      <c r="AB17" s="21">
        <v>0</v>
      </c>
      <c r="AC17" s="21" t="s">
        <v>465</v>
      </c>
      <c r="AD17" s="21">
        <v>51</v>
      </c>
    </row>
    <row r="18" spans="1:30" ht="15.75" customHeight="1" thickBot="1" x14ac:dyDescent="0.25">
      <c r="A18" s="21">
        <v>13</v>
      </c>
      <c r="B18" s="105">
        <v>3.8481431334622826E-2</v>
      </c>
      <c r="C18" s="105">
        <v>3.4663056092843328E-2</v>
      </c>
      <c r="D18" s="105">
        <v>6.93E-2</v>
      </c>
      <c r="W18" s="21">
        <v>50</v>
      </c>
      <c r="X18" s="21">
        <v>5332</v>
      </c>
      <c r="Y18" s="24">
        <v>44873</v>
      </c>
      <c r="Z18" s="21" t="s">
        <v>514</v>
      </c>
      <c r="AA18" s="21" t="s">
        <v>493</v>
      </c>
      <c r="AB18" s="21">
        <v>0</v>
      </c>
      <c r="AC18" s="21" t="s">
        <v>465</v>
      </c>
      <c r="AD18" s="21">
        <v>52</v>
      </c>
    </row>
    <row r="19" spans="1:30" ht="15.75" customHeight="1" thickBot="1" x14ac:dyDescent="0.25">
      <c r="A19" s="21">
        <v>14</v>
      </c>
      <c r="B19" s="105">
        <v>3.974042553191489E-2</v>
      </c>
      <c r="C19" s="105">
        <v>3.5372533849129591E-2</v>
      </c>
      <c r="D19" s="105">
        <v>7.1099999999999997E-2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5286</v>
      </c>
      <c r="Y19" s="24">
        <v>44585</v>
      </c>
      <c r="Z19" s="21" t="s">
        <v>514</v>
      </c>
      <c r="AA19" s="21" t="s">
        <v>492</v>
      </c>
      <c r="AB19" s="21">
        <v>0</v>
      </c>
      <c r="AC19" s="21" t="s">
        <v>465</v>
      </c>
      <c r="AD19" s="21">
        <v>52</v>
      </c>
    </row>
    <row r="20" spans="1:30" ht="15.75" customHeight="1" thickBot="1" x14ac:dyDescent="0.25">
      <c r="A20" s="21">
        <v>15</v>
      </c>
      <c r="B20" s="105">
        <v>4.2148936170212765E-2</v>
      </c>
      <c r="C20" s="105">
        <v>3.6588781431334622E-2</v>
      </c>
      <c r="D20" s="105">
        <v>7.46E-2</v>
      </c>
      <c r="F20" s="21" t="s">
        <v>488</v>
      </c>
      <c r="G20" s="23">
        <v>38589</v>
      </c>
      <c r="H20" s="21">
        <v>0.67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5240</v>
      </c>
      <c r="Y20" s="24">
        <v>44607</v>
      </c>
      <c r="Z20" s="21" t="s">
        <v>513</v>
      </c>
      <c r="AA20" s="21" t="s">
        <v>493</v>
      </c>
      <c r="AB20" s="21">
        <v>0</v>
      </c>
      <c r="AC20" s="21" t="s">
        <v>464</v>
      </c>
      <c r="AD20" s="21">
        <v>50</v>
      </c>
    </row>
    <row r="21" spans="1:30" ht="15.75" customHeight="1" thickBot="1" x14ac:dyDescent="0.25">
      <c r="A21" s="21">
        <v>16</v>
      </c>
      <c r="B21" s="105">
        <v>4.2915280464216631E-2</v>
      </c>
      <c r="C21" s="105">
        <v>3.805841392649903E-2</v>
      </c>
      <c r="D21" s="105">
        <v>7.6700000000000004E-2</v>
      </c>
      <c r="F21" s="21" t="s">
        <v>492</v>
      </c>
      <c r="G21" s="23">
        <v>59179</v>
      </c>
      <c r="H21" s="21">
        <v>1.03</v>
      </c>
      <c r="J21" s="12">
        <v>5</v>
      </c>
      <c r="K21" s="12">
        <f>X6</f>
        <v>5525</v>
      </c>
      <c r="L21" s="18"/>
      <c r="M21" s="12"/>
      <c r="N21" s="140">
        <f>K21/$F$2</f>
        <v>9.6422338568935423E-2</v>
      </c>
      <c r="W21" s="21">
        <v>125</v>
      </c>
      <c r="X21" s="21">
        <v>5208</v>
      </c>
      <c r="Y21" s="24">
        <v>44908</v>
      </c>
      <c r="Z21" s="21" t="s">
        <v>513</v>
      </c>
      <c r="AA21" s="21" t="s">
        <v>493</v>
      </c>
      <c r="AB21" s="21">
        <v>0</v>
      </c>
      <c r="AC21" s="21" t="s">
        <v>465</v>
      </c>
      <c r="AD21" s="21">
        <v>52</v>
      </c>
    </row>
    <row r="22" spans="1:30" ht="15.75" customHeight="1" thickBot="1" x14ac:dyDescent="0.25">
      <c r="A22" s="21">
        <v>17</v>
      </c>
      <c r="B22" s="105">
        <v>4.3079497098646037E-2</v>
      </c>
      <c r="C22" s="105">
        <v>3.638607350096712E-2</v>
      </c>
      <c r="D22" s="105">
        <v>7.5200000000000003E-2</v>
      </c>
      <c r="F22" s="21" t="s">
        <v>493</v>
      </c>
      <c r="G22" s="23">
        <v>62650</v>
      </c>
      <c r="H22" s="21">
        <v>1.0900000000000001</v>
      </c>
      <c r="J22" s="12">
        <v>10</v>
      </c>
      <c r="K22" s="12">
        <f>X11</f>
        <v>5476</v>
      </c>
      <c r="L22" s="18"/>
      <c r="M22" s="12"/>
      <c r="N22" s="140">
        <f t="shared" ref="N22:N28" si="0">K22/$F$2</f>
        <v>9.5567190226876098E-2</v>
      </c>
      <c r="W22" s="21">
        <v>150</v>
      </c>
      <c r="X22" s="21">
        <v>5175</v>
      </c>
      <c r="Y22" s="24">
        <v>44872</v>
      </c>
      <c r="Z22" s="21" t="s">
        <v>513</v>
      </c>
      <c r="AA22" s="21" t="s">
        <v>492</v>
      </c>
      <c r="AB22" s="21">
        <v>0</v>
      </c>
      <c r="AC22" s="21" t="s">
        <v>465</v>
      </c>
      <c r="AD22" s="21">
        <v>53</v>
      </c>
    </row>
    <row r="23" spans="1:30" ht="15.75" customHeight="1" thickBot="1" x14ac:dyDescent="0.25">
      <c r="A23" s="21">
        <v>18</v>
      </c>
      <c r="B23" s="105">
        <v>3.464970986460348E-2</v>
      </c>
      <c r="C23" s="105">
        <v>2.6098646034816247E-2</v>
      </c>
      <c r="D23" s="105">
        <v>5.7200000000000001E-2</v>
      </c>
      <c r="F23" s="21" t="s">
        <v>494</v>
      </c>
      <c r="G23" s="23">
        <v>63703</v>
      </c>
      <c r="H23" s="21">
        <v>1.1100000000000001</v>
      </c>
      <c r="J23" s="12">
        <v>20</v>
      </c>
      <c r="K23" s="12">
        <f>X12</f>
        <v>5420</v>
      </c>
      <c r="L23" s="18"/>
      <c r="M23" s="12"/>
      <c r="N23" s="140">
        <f t="shared" si="0"/>
        <v>9.4589877835951131E-2</v>
      </c>
      <c r="W23" s="21">
        <v>175</v>
      </c>
      <c r="X23" s="21">
        <v>5144</v>
      </c>
      <c r="Y23" s="24">
        <v>44914</v>
      </c>
      <c r="Z23" s="21" t="s">
        <v>514</v>
      </c>
      <c r="AA23" s="21" t="s">
        <v>492</v>
      </c>
      <c r="AB23" s="21">
        <v>0</v>
      </c>
      <c r="AC23" s="21" t="s">
        <v>465</v>
      </c>
      <c r="AD23" s="21">
        <v>51</v>
      </c>
    </row>
    <row r="24" spans="1:30" ht="15.75" customHeight="1" thickBot="1" x14ac:dyDescent="0.25">
      <c r="A24" s="21">
        <v>19</v>
      </c>
      <c r="B24" s="105">
        <v>2.3647195357833658E-2</v>
      </c>
      <c r="C24" s="105">
        <v>1.9206576402321086E-2</v>
      </c>
      <c r="D24" s="105">
        <v>4.0500000000000001E-2</v>
      </c>
      <c r="F24" s="21" t="s">
        <v>495</v>
      </c>
      <c r="G24" s="23">
        <v>62549</v>
      </c>
      <c r="H24" s="21">
        <v>1.0900000000000001</v>
      </c>
      <c r="J24" s="12">
        <v>30</v>
      </c>
      <c r="K24" s="12">
        <f>X14</f>
        <v>5401</v>
      </c>
      <c r="L24" s="18"/>
      <c r="M24" s="12"/>
      <c r="N24" s="140">
        <f t="shared" si="0"/>
        <v>9.4258289703315887E-2</v>
      </c>
      <c r="W24" s="21">
        <v>200</v>
      </c>
      <c r="X24" s="21">
        <v>5108</v>
      </c>
      <c r="Y24" s="24">
        <v>44671</v>
      </c>
      <c r="Z24" s="21" t="s">
        <v>513</v>
      </c>
      <c r="AA24" s="21" t="s">
        <v>494</v>
      </c>
      <c r="AB24" s="21">
        <v>0</v>
      </c>
      <c r="AC24" s="21" t="s">
        <v>464</v>
      </c>
      <c r="AD24" s="21">
        <v>51</v>
      </c>
    </row>
    <row r="25" spans="1:30" ht="15.75" customHeight="1" thickBot="1" x14ac:dyDescent="0.25">
      <c r="A25" s="21">
        <v>20</v>
      </c>
      <c r="B25" s="105">
        <v>1.8009090909090909E-2</v>
      </c>
      <c r="C25" s="105">
        <v>1.4747001934235978E-2</v>
      </c>
      <c r="D25" s="105">
        <v>3.09E-2</v>
      </c>
      <c r="F25" s="21" t="s">
        <v>496</v>
      </c>
      <c r="G25" s="23">
        <v>64363</v>
      </c>
      <c r="H25" s="21">
        <v>1.1200000000000001</v>
      </c>
      <c r="J25" s="12">
        <v>50</v>
      </c>
      <c r="K25" s="12">
        <f>X18</f>
        <v>5332</v>
      </c>
      <c r="L25" s="18"/>
      <c r="M25" s="12"/>
      <c r="N25" s="140">
        <f t="shared" si="0"/>
        <v>9.3054101221640484E-2</v>
      </c>
    </row>
    <row r="26" spans="1:30" ht="15.75" customHeight="1" thickBot="1" x14ac:dyDescent="0.25">
      <c r="A26" s="21">
        <v>21</v>
      </c>
      <c r="B26" s="105">
        <v>1.3848936170212767E-2</v>
      </c>
      <c r="C26" s="105">
        <v>1.1402321083172146E-2</v>
      </c>
      <c r="D26" s="105">
        <v>2.3900000000000001E-2</v>
      </c>
      <c r="F26" s="21" t="s">
        <v>497</v>
      </c>
      <c r="G26" s="23">
        <v>50688</v>
      </c>
      <c r="H26" s="21">
        <v>0.88</v>
      </c>
      <c r="J26" s="12">
        <v>100</v>
      </c>
      <c r="K26" s="12">
        <f>X20</f>
        <v>5240</v>
      </c>
      <c r="L26" s="18"/>
      <c r="M26" s="12"/>
      <c r="N26" s="140">
        <f t="shared" si="0"/>
        <v>9.1448516579406627E-2</v>
      </c>
    </row>
    <row r="27" spans="1:30" ht="15.75" customHeight="1" thickBot="1" x14ac:dyDescent="0.25">
      <c r="A27" s="21">
        <v>22</v>
      </c>
      <c r="B27" s="105">
        <v>1.0071953578336557E-2</v>
      </c>
      <c r="C27" s="105">
        <v>7.8549323017408131E-3</v>
      </c>
      <c r="D27" s="105">
        <v>1.6899999999999998E-2</v>
      </c>
      <c r="J27" s="12">
        <v>150</v>
      </c>
      <c r="K27" s="12">
        <f>X22</f>
        <v>5175</v>
      </c>
      <c r="L27" s="18"/>
      <c r="M27" s="12"/>
      <c r="N27" s="140">
        <f t="shared" si="0"/>
        <v>9.0314136125654448E-2</v>
      </c>
    </row>
    <row r="28" spans="1:30" ht="15.75" customHeight="1" thickBot="1" x14ac:dyDescent="0.25">
      <c r="A28" s="21">
        <v>23</v>
      </c>
      <c r="B28" s="105">
        <v>6.4044487427466152E-3</v>
      </c>
      <c r="C28" s="105">
        <v>4.7129593810444868E-3</v>
      </c>
      <c r="D28" s="105">
        <v>1.0500000000000001E-2</v>
      </c>
      <c r="J28" s="12">
        <v>200</v>
      </c>
      <c r="K28" s="12">
        <f>X24</f>
        <v>5108</v>
      </c>
      <c r="L28" s="18"/>
      <c r="M28" s="12"/>
      <c r="N28" s="140">
        <f t="shared" si="0"/>
        <v>8.9144851657940657E-2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Sheet75">
    <pageSetUpPr fitToPage="1"/>
  </sheetPr>
  <dimension ref="A1:AD3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612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53400</v>
      </c>
      <c r="H2" s="7" t="s">
        <v>462</v>
      </c>
      <c r="W2" s="21">
        <v>1</v>
      </c>
      <c r="X2" s="21">
        <v>5176</v>
      </c>
      <c r="Y2" s="24">
        <v>44601</v>
      </c>
      <c r="Z2" s="21" t="s">
        <v>513</v>
      </c>
      <c r="AA2" s="21" t="s">
        <v>494</v>
      </c>
      <c r="AB2" s="21">
        <v>0</v>
      </c>
      <c r="AC2" s="21" t="s">
        <v>465</v>
      </c>
      <c r="AD2" s="21">
        <v>54</v>
      </c>
    </row>
    <row r="3" spans="1:30" ht="15.75" customHeight="1" thickBot="1" x14ac:dyDescent="0.25">
      <c r="W3" s="21">
        <v>2</v>
      </c>
      <c r="X3" s="21">
        <v>5108</v>
      </c>
      <c r="Y3" s="24">
        <v>44629</v>
      </c>
      <c r="Z3" s="21" t="s">
        <v>513</v>
      </c>
      <c r="AA3" s="21" t="s">
        <v>494</v>
      </c>
      <c r="AB3" s="21">
        <v>0</v>
      </c>
      <c r="AC3" s="21" t="s">
        <v>465</v>
      </c>
      <c r="AD3" s="21">
        <v>54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5079</v>
      </c>
      <c r="Y4" s="24">
        <v>44628</v>
      </c>
      <c r="Z4" s="21" t="s">
        <v>513</v>
      </c>
      <c r="AA4" s="21" t="s">
        <v>493</v>
      </c>
      <c r="AB4" s="21">
        <v>0</v>
      </c>
      <c r="AC4" s="21" t="s">
        <v>465</v>
      </c>
      <c r="AD4" s="21">
        <v>53</v>
      </c>
    </row>
    <row r="5" spans="1:30" ht="15.75" customHeight="1" thickBot="1" x14ac:dyDescent="0.25">
      <c r="A5" s="21">
        <v>0</v>
      </c>
      <c r="B5" s="37">
        <v>4.567219152854512E-3</v>
      </c>
      <c r="C5" s="37">
        <v>2.4887661141804788E-3</v>
      </c>
      <c r="D5" s="137">
        <v>6.7999999999999996E-3</v>
      </c>
      <c r="F5" s="21" t="s">
        <v>471</v>
      </c>
      <c r="G5" s="23">
        <v>54503</v>
      </c>
      <c r="H5" s="21">
        <v>1.02</v>
      </c>
      <c r="J5" s="164" t="s">
        <v>472</v>
      </c>
      <c r="K5" s="165"/>
      <c r="L5" s="165"/>
      <c r="M5" s="165"/>
      <c r="N5" s="166"/>
      <c r="W5" s="21">
        <v>4</v>
      </c>
      <c r="X5" s="21">
        <v>5071</v>
      </c>
      <c r="Y5" s="24">
        <v>44621</v>
      </c>
      <c r="Z5" s="21" t="s">
        <v>513</v>
      </c>
      <c r="AA5" s="21" t="s">
        <v>493</v>
      </c>
      <c r="AB5" s="21">
        <v>0</v>
      </c>
      <c r="AC5" s="21" t="s">
        <v>465</v>
      </c>
      <c r="AD5" s="21">
        <v>53</v>
      </c>
    </row>
    <row r="6" spans="1:30" ht="15.75" customHeight="1" thickBot="1" x14ac:dyDescent="0.25">
      <c r="A6" s="21">
        <v>1</v>
      </c>
      <c r="B6" s="37">
        <v>3.5966850828729282E-3</v>
      </c>
      <c r="C6" s="37">
        <v>1.6305709023941069E-3</v>
      </c>
      <c r="D6" s="37">
        <v>5.0000000000000001E-3</v>
      </c>
      <c r="F6" s="21" t="s">
        <v>473</v>
      </c>
      <c r="G6" s="23">
        <v>59901</v>
      </c>
      <c r="H6" s="21">
        <v>1.1200000000000001</v>
      </c>
      <c r="J6" s="113" t="s">
        <v>474</v>
      </c>
      <c r="K6" s="114">
        <f>LARGE((K8,K9),1)</f>
        <v>0.54370849039669711</v>
      </c>
      <c r="L6" s="45"/>
      <c r="M6" s="45"/>
      <c r="N6" s="114" t="s">
        <v>465</v>
      </c>
      <c r="W6" s="21">
        <v>5</v>
      </c>
      <c r="X6" s="21">
        <v>5069</v>
      </c>
      <c r="Y6" s="24">
        <v>44614</v>
      </c>
      <c r="Z6" s="21" t="s">
        <v>513</v>
      </c>
      <c r="AA6" s="21" t="s">
        <v>493</v>
      </c>
      <c r="AB6" s="21">
        <v>0</v>
      </c>
      <c r="AC6" s="21" t="s">
        <v>465</v>
      </c>
      <c r="AD6" s="21">
        <v>53</v>
      </c>
    </row>
    <row r="7" spans="1:30" ht="15.75" customHeight="1" thickBot="1" x14ac:dyDescent="0.25">
      <c r="A7" s="21">
        <v>2</v>
      </c>
      <c r="B7" s="37">
        <v>2.4548802946593004E-3</v>
      </c>
      <c r="C7" s="37">
        <v>1.4160220994475139E-3</v>
      </c>
      <c r="D7" s="37">
        <v>3.8E-3</v>
      </c>
      <c r="F7" s="21" t="s">
        <v>475</v>
      </c>
      <c r="G7" s="23">
        <v>60481</v>
      </c>
      <c r="H7" s="21">
        <v>1.1299999999999999</v>
      </c>
      <c r="J7" s="12" t="s">
        <v>476</v>
      </c>
      <c r="K7" s="114">
        <f>LARGE((K10,K11),1)</f>
        <v>0.59041599637982944</v>
      </c>
      <c r="L7" s="45"/>
      <c r="M7" s="45"/>
      <c r="N7" s="114" t="s">
        <v>464</v>
      </c>
      <c r="W7" s="21">
        <v>6</v>
      </c>
      <c r="X7" s="21">
        <v>5052</v>
      </c>
      <c r="Y7" s="24">
        <v>44615</v>
      </c>
      <c r="Z7" s="21" t="s">
        <v>513</v>
      </c>
      <c r="AA7" s="21" t="s">
        <v>494</v>
      </c>
      <c r="AB7" s="21">
        <v>0</v>
      </c>
      <c r="AC7" s="21" t="s">
        <v>465</v>
      </c>
      <c r="AD7" s="21">
        <v>52</v>
      </c>
    </row>
    <row r="8" spans="1:30" ht="15.75" customHeight="1" thickBot="1" x14ac:dyDescent="0.3">
      <c r="A8" s="21">
        <v>3</v>
      </c>
      <c r="B8" s="37">
        <v>1.7127071823204419E-3</v>
      </c>
      <c r="C8" s="37">
        <v>1.8022099447513812E-3</v>
      </c>
      <c r="D8" s="37">
        <v>3.7000000000000002E-3</v>
      </c>
      <c r="F8" s="21" t="s">
        <v>477</v>
      </c>
      <c r="G8" s="23">
        <v>55814</v>
      </c>
      <c r="H8" s="21">
        <v>1.05</v>
      </c>
      <c r="K8" s="16">
        <f>LARGE(B11:C11,1)/(B11+C11)</f>
        <v>0.54370849039669711</v>
      </c>
      <c r="W8" s="21">
        <v>7</v>
      </c>
      <c r="X8" s="21">
        <v>5037</v>
      </c>
      <c r="Y8" s="24">
        <v>44636</v>
      </c>
      <c r="Z8" s="21" t="s">
        <v>513</v>
      </c>
      <c r="AA8" s="21" t="s">
        <v>494</v>
      </c>
      <c r="AB8" s="21">
        <v>0</v>
      </c>
      <c r="AC8" s="21" t="s">
        <v>465</v>
      </c>
      <c r="AD8" s="21">
        <v>55</v>
      </c>
    </row>
    <row r="9" spans="1:30" ht="15.75" customHeight="1" thickBot="1" x14ac:dyDescent="0.3">
      <c r="A9" s="21">
        <v>4</v>
      </c>
      <c r="B9" s="37">
        <v>2.4548802946593004E-3</v>
      </c>
      <c r="C9" s="37">
        <v>2.8320441988950278E-3</v>
      </c>
      <c r="D9" s="37">
        <v>5.4999999999999997E-3</v>
      </c>
      <c r="F9" s="21" t="s">
        <v>478</v>
      </c>
      <c r="G9" s="23">
        <v>50780</v>
      </c>
      <c r="H9" s="21">
        <v>0.95</v>
      </c>
      <c r="K9" s="16">
        <f>LARGE(B12:C12,1)/(B12+C12)</f>
        <v>0.5087200274595054</v>
      </c>
      <c r="W9" s="21">
        <v>8</v>
      </c>
      <c r="X9" s="21">
        <v>5027</v>
      </c>
      <c r="Y9" s="24">
        <v>44594</v>
      </c>
      <c r="Z9" s="21" t="s">
        <v>513</v>
      </c>
      <c r="AA9" s="21" t="s">
        <v>494</v>
      </c>
      <c r="AB9" s="21">
        <v>0</v>
      </c>
      <c r="AC9" s="21" t="s">
        <v>465</v>
      </c>
      <c r="AD9" s="21">
        <v>52</v>
      </c>
    </row>
    <row r="10" spans="1:30" ht="15.75" customHeight="1" thickBot="1" x14ac:dyDescent="0.3">
      <c r="A10" s="21">
        <v>5</v>
      </c>
      <c r="B10" s="37">
        <v>4.9097605893186009E-3</v>
      </c>
      <c r="C10" s="37">
        <v>7.7237569060773477E-3</v>
      </c>
      <c r="D10" s="37">
        <v>1.35E-2</v>
      </c>
      <c r="F10" s="21" t="s">
        <v>479</v>
      </c>
      <c r="G10" s="23">
        <v>48709</v>
      </c>
      <c r="H10" s="21">
        <v>0.91</v>
      </c>
      <c r="K10" s="16">
        <f>LARGE(B20:C20,1)/(B20+C20)</f>
        <v>0.59041599637982944</v>
      </c>
      <c r="W10" s="21">
        <v>9</v>
      </c>
      <c r="X10" s="21">
        <v>5024</v>
      </c>
      <c r="Y10" s="24">
        <v>44616</v>
      </c>
      <c r="Z10" s="21" t="s">
        <v>514</v>
      </c>
      <c r="AA10" s="21" t="s">
        <v>495</v>
      </c>
      <c r="AB10" s="21">
        <v>0</v>
      </c>
      <c r="AC10" s="21" t="s">
        <v>465</v>
      </c>
      <c r="AD10" s="21">
        <v>51</v>
      </c>
    </row>
    <row r="11" spans="1:30" ht="15.75" customHeight="1" thickBot="1" x14ac:dyDescent="0.3">
      <c r="A11" s="21">
        <v>6</v>
      </c>
      <c r="B11" s="37">
        <v>1.6384898710865563E-2</v>
      </c>
      <c r="C11" s="37">
        <v>1.9523941068139962E-2</v>
      </c>
      <c r="D11" s="37">
        <v>3.7499999999999999E-2</v>
      </c>
      <c r="F11" s="21" t="s">
        <v>480</v>
      </c>
      <c r="G11" s="23">
        <v>46871</v>
      </c>
      <c r="H11" s="21">
        <v>0.88</v>
      </c>
      <c r="K11" s="16">
        <f>LARGE(B21:C21,1)/(B21+C21)</f>
        <v>0.58506416832813912</v>
      </c>
      <c r="W11" s="21">
        <v>10</v>
      </c>
      <c r="X11" s="21">
        <v>5014</v>
      </c>
      <c r="Y11" s="24">
        <v>44623</v>
      </c>
      <c r="Z11" s="21" t="s">
        <v>514</v>
      </c>
      <c r="AA11" s="21" t="s">
        <v>495</v>
      </c>
      <c r="AB11" s="21">
        <v>0</v>
      </c>
      <c r="AC11" s="21" t="s">
        <v>465</v>
      </c>
      <c r="AD11" s="21">
        <v>53</v>
      </c>
    </row>
    <row r="12" spans="1:30" ht="15.75" customHeight="1" thickBot="1" x14ac:dyDescent="0.25">
      <c r="A12" s="21">
        <v>7</v>
      </c>
      <c r="B12" s="37">
        <v>2.8659300184162063E-2</v>
      </c>
      <c r="C12" s="37">
        <v>2.7676795580110498E-2</v>
      </c>
      <c r="D12" s="37">
        <v>5.7700000000000001E-2</v>
      </c>
      <c r="F12" s="21" t="s">
        <v>481</v>
      </c>
      <c r="G12" s="23">
        <v>50817</v>
      </c>
      <c r="H12" s="21">
        <v>0.95</v>
      </c>
      <c r="W12" s="21">
        <v>20</v>
      </c>
      <c r="X12" s="21">
        <v>4983</v>
      </c>
      <c r="Y12" s="24">
        <v>44601</v>
      </c>
      <c r="Z12" s="21" t="s">
        <v>514</v>
      </c>
      <c r="AA12" s="21" t="s">
        <v>494</v>
      </c>
      <c r="AB12" s="21">
        <v>0</v>
      </c>
      <c r="AC12" s="21" t="s">
        <v>465</v>
      </c>
      <c r="AD12" s="21">
        <v>53</v>
      </c>
    </row>
    <row r="13" spans="1:30" ht="15.75" customHeight="1" thickBot="1" x14ac:dyDescent="0.25">
      <c r="A13" s="21">
        <v>8</v>
      </c>
      <c r="B13" s="37">
        <v>3.2427255985267037E-2</v>
      </c>
      <c r="C13" s="37">
        <v>2.840626151012891E-2</v>
      </c>
      <c r="D13" s="37">
        <v>6.1699999999999998E-2</v>
      </c>
      <c r="F13" s="21" t="s">
        <v>482</v>
      </c>
      <c r="G13" s="23">
        <v>50242</v>
      </c>
      <c r="H13" s="21">
        <v>0.94</v>
      </c>
      <c r="W13" s="21">
        <v>25</v>
      </c>
      <c r="X13" s="21">
        <v>4916</v>
      </c>
      <c r="Y13" s="24">
        <v>44630</v>
      </c>
      <c r="Z13" s="21" t="s">
        <v>514</v>
      </c>
      <c r="AA13" s="21" t="s">
        <v>495</v>
      </c>
      <c r="AB13" s="21">
        <v>0</v>
      </c>
      <c r="AC13" s="21" t="s">
        <v>465</v>
      </c>
      <c r="AD13" s="21">
        <v>51</v>
      </c>
    </row>
    <row r="14" spans="1:30" ht="15.75" customHeight="1" thickBot="1" x14ac:dyDescent="0.25">
      <c r="A14" s="21">
        <v>9</v>
      </c>
      <c r="B14" s="37">
        <v>3.1913443830570896E-2</v>
      </c>
      <c r="C14" s="37">
        <v>2.7033149171270719E-2</v>
      </c>
      <c r="D14" s="37">
        <v>5.96E-2</v>
      </c>
      <c r="F14" s="21" t="s">
        <v>483</v>
      </c>
      <c r="G14" s="23">
        <v>51778</v>
      </c>
      <c r="H14" s="21"/>
      <c r="W14" s="21">
        <v>30</v>
      </c>
      <c r="X14" s="21">
        <v>4887</v>
      </c>
      <c r="Y14" s="24">
        <v>44616</v>
      </c>
      <c r="Z14" s="21" t="s">
        <v>513</v>
      </c>
      <c r="AA14" s="21" t="s">
        <v>495</v>
      </c>
      <c r="AB14" s="21">
        <v>0</v>
      </c>
      <c r="AC14" s="21" t="s">
        <v>465</v>
      </c>
      <c r="AD14" s="21">
        <v>53</v>
      </c>
    </row>
    <row r="15" spans="1:30" ht="15.75" customHeight="1" thickBot="1" x14ac:dyDescent="0.25">
      <c r="A15" s="21">
        <v>10</v>
      </c>
      <c r="B15" s="37">
        <v>3.448250460405157E-2</v>
      </c>
      <c r="C15" s="37">
        <v>2.8148802946593002E-2</v>
      </c>
      <c r="D15" s="37">
        <v>6.3100000000000003E-2</v>
      </c>
      <c r="F15" s="21" t="s">
        <v>484</v>
      </c>
      <c r="G15" s="23">
        <v>54417</v>
      </c>
      <c r="H15" s="21"/>
      <c r="W15" s="21">
        <v>35</v>
      </c>
      <c r="X15" s="21">
        <v>4872</v>
      </c>
      <c r="Y15" s="24">
        <v>44617</v>
      </c>
      <c r="Z15" s="21" t="s">
        <v>513</v>
      </c>
      <c r="AA15" s="21" t="s">
        <v>496</v>
      </c>
      <c r="AB15" s="21">
        <v>0</v>
      </c>
      <c r="AC15" s="21" t="s">
        <v>465</v>
      </c>
      <c r="AD15" s="21">
        <v>53</v>
      </c>
    </row>
    <row r="16" spans="1:30" ht="15.75" customHeight="1" thickBot="1" x14ac:dyDescent="0.25">
      <c r="A16" s="21">
        <v>11</v>
      </c>
      <c r="B16" s="37">
        <v>3.7279926335174955E-2</v>
      </c>
      <c r="C16" s="37">
        <v>2.9049907918968689E-2</v>
      </c>
      <c r="D16" s="37">
        <v>6.6500000000000004E-2</v>
      </c>
      <c r="F16" s="21" t="s">
        <v>485</v>
      </c>
      <c r="G16" s="23">
        <v>53884</v>
      </c>
      <c r="H16" s="21"/>
      <c r="W16" s="21">
        <v>40</v>
      </c>
      <c r="X16" s="21">
        <v>4864</v>
      </c>
      <c r="Y16" s="24">
        <v>44636</v>
      </c>
      <c r="Z16" s="21" t="s">
        <v>514</v>
      </c>
      <c r="AA16" s="21" t="s">
        <v>494</v>
      </c>
      <c r="AB16" s="21">
        <v>0</v>
      </c>
      <c r="AC16" s="21" t="s">
        <v>465</v>
      </c>
      <c r="AD16" s="21">
        <v>53</v>
      </c>
    </row>
    <row r="17" spans="1:30" ht="15.75" customHeight="1" thickBot="1" x14ac:dyDescent="0.25">
      <c r="A17" s="21">
        <v>12</v>
      </c>
      <c r="B17" s="37">
        <v>3.9563535911602214E-2</v>
      </c>
      <c r="C17" s="37">
        <v>2.9564825046040518E-2</v>
      </c>
      <c r="D17" s="37">
        <v>6.9099999999999995E-2</v>
      </c>
      <c r="W17" s="21">
        <v>45</v>
      </c>
      <c r="X17" s="21">
        <v>4858</v>
      </c>
      <c r="Y17" s="24">
        <v>44642</v>
      </c>
      <c r="Z17" s="21" t="s">
        <v>513</v>
      </c>
      <c r="AA17" s="21" t="s">
        <v>493</v>
      </c>
      <c r="AB17" s="21">
        <v>0</v>
      </c>
      <c r="AC17" s="21" t="s">
        <v>465</v>
      </c>
      <c r="AD17" s="21">
        <v>53</v>
      </c>
    </row>
    <row r="18" spans="1:30" ht="15.75" customHeight="1" thickBot="1" x14ac:dyDescent="0.25">
      <c r="A18" s="21">
        <v>13</v>
      </c>
      <c r="B18" s="37">
        <v>3.9848987108655622E-2</v>
      </c>
      <c r="C18" s="37">
        <v>2.88353591160221E-2</v>
      </c>
      <c r="D18" s="37">
        <v>6.8400000000000002E-2</v>
      </c>
      <c r="W18" s="21">
        <v>50</v>
      </c>
      <c r="X18" s="21">
        <v>4843</v>
      </c>
      <c r="Y18" s="24">
        <v>44622</v>
      </c>
      <c r="Z18" s="21" t="s">
        <v>513</v>
      </c>
      <c r="AA18" s="21" t="s">
        <v>494</v>
      </c>
      <c r="AB18" s="21">
        <v>0</v>
      </c>
      <c r="AC18" s="21" t="s">
        <v>465</v>
      </c>
      <c r="AD18" s="21">
        <v>52</v>
      </c>
    </row>
    <row r="19" spans="1:30" ht="15.75" customHeight="1" thickBot="1" x14ac:dyDescent="0.25">
      <c r="A19" s="21">
        <v>14</v>
      </c>
      <c r="B19" s="37">
        <v>4.0933701657458563E-2</v>
      </c>
      <c r="C19" s="37">
        <v>2.8706629834254142E-2</v>
      </c>
      <c r="D19" s="37">
        <v>6.9199999999999998E-2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4776</v>
      </c>
      <c r="Y19" s="24">
        <v>44622</v>
      </c>
      <c r="Z19" s="21" t="s">
        <v>515</v>
      </c>
      <c r="AA19" s="21" t="s">
        <v>494</v>
      </c>
      <c r="AB19" s="21">
        <v>0</v>
      </c>
      <c r="AC19" s="21" t="s">
        <v>465</v>
      </c>
      <c r="AD19" s="21">
        <v>51</v>
      </c>
    </row>
    <row r="20" spans="1:30" ht="15.75" customHeight="1" thickBot="1" x14ac:dyDescent="0.25">
      <c r="A20" s="21">
        <v>15</v>
      </c>
      <c r="B20" s="37">
        <v>4.3731123388581948E-2</v>
      </c>
      <c r="C20" s="37">
        <v>3.0337200736648251E-2</v>
      </c>
      <c r="D20" s="37">
        <v>7.3499999999999996E-2</v>
      </c>
      <c r="F20" s="21" t="s">
        <v>488</v>
      </c>
      <c r="G20" s="23">
        <v>37545</v>
      </c>
      <c r="H20" s="21">
        <v>0.7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4719</v>
      </c>
      <c r="Y20" s="24">
        <v>44657</v>
      </c>
      <c r="Z20" s="21" t="s">
        <v>514</v>
      </c>
      <c r="AA20" s="21" t="s">
        <v>494</v>
      </c>
      <c r="AB20" s="21">
        <v>0</v>
      </c>
      <c r="AC20" s="21" t="s">
        <v>465</v>
      </c>
      <c r="AD20" s="21">
        <v>52</v>
      </c>
    </row>
    <row r="21" spans="1:30" ht="15.75" customHeight="1" thickBot="1" x14ac:dyDescent="0.25">
      <c r="A21" s="21">
        <v>16</v>
      </c>
      <c r="B21" s="37">
        <v>4.4530386740331489E-2</v>
      </c>
      <c r="C21" s="37">
        <v>3.1581583793738488E-2</v>
      </c>
      <c r="D21" s="37">
        <v>7.5700000000000003E-2</v>
      </c>
      <c r="F21" s="21" t="s">
        <v>492</v>
      </c>
      <c r="G21" s="23">
        <v>54163</v>
      </c>
      <c r="H21" s="21">
        <v>1.02</v>
      </c>
      <c r="J21" s="12">
        <v>5</v>
      </c>
      <c r="K21" s="12">
        <f>X6</f>
        <v>5069</v>
      </c>
      <c r="L21" s="18"/>
      <c r="M21" s="12"/>
      <c r="N21" s="140">
        <f>K21/$F$2</f>
        <v>9.4925093632958799E-2</v>
      </c>
      <c r="W21" s="21">
        <v>125</v>
      </c>
      <c r="X21" s="21">
        <v>4677</v>
      </c>
      <c r="Y21" s="24">
        <v>44672</v>
      </c>
      <c r="Z21" s="21" t="s">
        <v>514</v>
      </c>
      <c r="AA21" s="21" t="s">
        <v>495</v>
      </c>
      <c r="AB21" s="21">
        <v>0</v>
      </c>
      <c r="AC21" s="21" t="s">
        <v>465</v>
      </c>
      <c r="AD21" s="21">
        <v>50</v>
      </c>
    </row>
    <row r="22" spans="1:30" ht="15.75" customHeight="1" thickBot="1" x14ac:dyDescent="0.25">
      <c r="A22" s="21">
        <v>17</v>
      </c>
      <c r="B22" s="37">
        <v>4.4359116022099451E-2</v>
      </c>
      <c r="C22" s="37">
        <v>3.1238305709023941E-2</v>
      </c>
      <c r="D22" s="37">
        <v>7.51E-2</v>
      </c>
      <c r="F22" s="21" t="s">
        <v>493</v>
      </c>
      <c r="G22" s="23">
        <v>57159</v>
      </c>
      <c r="H22" s="21">
        <v>1.07</v>
      </c>
      <c r="J22" s="12">
        <v>10</v>
      </c>
      <c r="K22" s="12">
        <f>X11</f>
        <v>5014</v>
      </c>
      <c r="L22" s="18"/>
      <c r="M22" s="12"/>
      <c r="N22" s="140">
        <f t="shared" ref="N22:N28" si="0">K22/$F$2</f>
        <v>9.3895131086142322E-2</v>
      </c>
      <c r="W22" s="21">
        <v>150</v>
      </c>
      <c r="X22" s="21">
        <v>4639</v>
      </c>
      <c r="Y22" s="24">
        <v>44684</v>
      </c>
      <c r="Z22" s="21" t="s">
        <v>514</v>
      </c>
      <c r="AA22" s="21" t="s">
        <v>493</v>
      </c>
      <c r="AB22" s="21">
        <v>0</v>
      </c>
      <c r="AC22" s="21" t="s">
        <v>465</v>
      </c>
      <c r="AD22" s="21">
        <v>51</v>
      </c>
    </row>
    <row r="23" spans="1:30" ht="15.75" customHeight="1" thickBot="1" x14ac:dyDescent="0.25">
      <c r="A23" s="21">
        <v>18</v>
      </c>
      <c r="B23" s="37">
        <v>3.6766114180478822E-2</v>
      </c>
      <c r="C23" s="37">
        <v>2.1626519337016575E-2</v>
      </c>
      <c r="D23" s="37">
        <v>5.7099999999999998E-2</v>
      </c>
      <c r="F23" s="21" t="s">
        <v>494</v>
      </c>
      <c r="G23" s="23">
        <v>58440</v>
      </c>
      <c r="H23" s="21">
        <v>1.1000000000000001</v>
      </c>
      <c r="J23" s="12">
        <v>20</v>
      </c>
      <c r="K23" s="12">
        <f>X12</f>
        <v>4983</v>
      </c>
      <c r="L23" s="18"/>
      <c r="M23" s="12"/>
      <c r="N23" s="140">
        <f t="shared" si="0"/>
        <v>9.3314606741573033E-2</v>
      </c>
      <c r="W23" s="21">
        <v>175</v>
      </c>
      <c r="X23" s="21">
        <v>4597</v>
      </c>
      <c r="Y23" s="24">
        <v>44657</v>
      </c>
      <c r="Z23" s="21" t="s">
        <v>515</v>
      </c>
      <c r="AA23" s="21" t="s">
        <v>494</v>
      </c>
      <c r="AB23" s="21">
        <v>0</v>
      </c>
      <c r="AC23" s="21" t="s">
        <v>465</v>
      </c>
      <c r="AD23" s="21">
        <v>51</v>
      </c>
    </row>
    <row r="24" spans="1:30" ht="15.75" customHeight="1" thickBot="1" x14ac:dyDescent="0.25">
      <c r="A24" s="21">
        <v>19</v>
      </c>
      <c r="B24" s="37">
        <v>2.5747697974217314E-2</v>
      </c>
      <c r="C24" s="37">
        <v>1.6091160220994476E-2</v>
      </c>
      <c r="D24" s="37">
        <v>4.1200000000000001E-2</v>
      </c>
      <c r="F24" s="21" t="s">
        <v>495</v>
      </c>
      <c r="G24" s="23">
        <v>58449</v>
      </c>
      <c r="H24" s="21">
        <v>1.1000000000000001</v>
      </c>
      <c r="J24" s="12">
        <v>30</v>
      </c>
      <c r="K24" s="12">
        <f>X14</f>
        <v>4887</v>
      </c>
      <c r="L24" s="18"/>
      <c r="M24" s="12"/>
      <c r="N24" s="140">
        <f t="shared" si="0"/>
        <v>9.1516853932584269E-2</v>
      </c>
      <c r="W24" s="21">
        <v>200</v>
      </c>
      <c r="X24" s="21">
        <v>4529</v>
      </c>
      <c r="Y24" s="24">
        <v>44649</v>
      </c>
      <c r="Z24" s="21" t="s">
        <v>515</v>
      </c>
      <c r="AA24" s="21" t="s">
        <v>493</v>
      </c>
      <c r="AB24" s="21">
        <v>0</v>
      </c>
      <c r="AC24" s="21" t="s">
        <v>465</v>
      </c>
      <c r="AD24" s="21">
        <v>51</v>
      </c>
    </row>
    <row r="25" spans="1:30" ht="15.75" customHeight="1" thickBot="1" x14ac:dyDescent="0.25">
      <c r="A25" s="21">
        <v>20</v>
      </c>
      <c r="B25" s="37">
        <v>1.9981583793738489E-2</v>
      </c>
      <c r="C25" s="37">
        <v>1.2529650092081032E-2</v>
      </c>
      <c r="D25" s="37">
        <v>3.1899999999999998E-2</v>
      </c>
      <c r="F25" s="21" t="s">
        <v>496</v>
      </c>
      <c r="G25" s="23">
        <v>59475</v>
      </c>
      <c r="H25" s="21">
        <v>1.1200000000000001</v>
      </c>
      <c r="J25" s="12">
        <v>50</v>
      </c>
      <c r="K25" s="12">
        <f>X18</f>
        <v>4843</v>
      </c>
      <c r="L25" s="18"/>
      <c r="M25" s="12"/>
      <c r="N25" s="140">
        <f t="shared" si="0"/>
        <v>9.0692883895131082E-2</v>
      </c>
    </row>
    <row r="26" spans="1:30" ht="15.75" customHeight="1" thickBot="1" x14ac:dyDescent="0.25">
      <c r="A26" s="21">
        <v>21</v>
      </c>
      <c r="B26" s="37">
        <v>1.5756906077348067E-2</v>
      </c>
      <c r="C26" s="37">
        <v>9.7834254143646417E-3</v>
      </c>
      <c r="D26" s="37">
        <v>2.5100000000000001E-2</v>
      </c>
      <c r="F26" s="21" t="s">
        <v>497</v>
      </c>
      <c r="G26" s="23">
        <v>47663</v>
      </c>
      <c r="H26" s="21">
        <v>0.89</v>
      </c>
      <c r="J26" s="12">
        <v>100</v>
      </c>
      <c r="K26" s="12">
        <f>X20</f>
        <v>4719</v>
      </c>
      <c r="L26" s="18"/>
      <c r="M26" s="12"/>
      <c r="N26" s="140">
        <f t="shared" si="0"/>
        <v>8.8370786516853927E-2</v>
      </c>
    </row>
    <row r="27" spans="1:30" ht="15.75" customHeight="1" thickBot="1" x14ac:dyDescent="0.25">
      <c r="A27" s="21">
        <v>22</v>
      </c>
      <c r="B27" s="37">
        <v>1.1532228360957641E-2</v>
      </c>
      <c r="C27" s="37">
        <v>6.8226519337016575E-3</v>
      </c>
      <c r="D27" s="37">
        <v>1.7999999999999999E-2</v>
      </c>
      <c r="J27" s="12">
        <v>150</v>
      </c>
      <c r="K27" s="12">
        <f>X22</f>
        <v>4639</v>
      </c>
      <c r="L27" s="18"/>
      <c r="M27" s="12"/>
      <c r="N27" s="140">
        <f t="shared" si="0"/>
        <v>8.6872659176029959E-2</v>
      </c>
    </row>
    <row r="28" spans="1:30" ht="15.75" customHeight="1" thickBot="1" x14ac:dyDescent="0.25">
      <c r="A28" s="21">
        <v>23</v>
      </c>
      <c r="B28" s="37">
        <v>7.3646408839779E-3</v>
      </c>
      <c r="C28" s="37">
        <v>4.2051565377532229E-3</v>
      </c>
      <c r="D28" s="37">
        <v>1.12E-2</v>
      </c>
      <c r="J28" s="12">
        <v>200</v>
      </c>
      <c r="K28" s="12">
        <f>X24</f>
        <v>4529</v>
      </c>
      <c r="L28" s="18"/>
      <c r="M28" s="12"/>
      <c r="N28" s="140">
        <f t="shared" si="0"/>
        <v>8.4812734082397007E-2</v>
      </c>
    </row>
    <row r="29" spans="1:30" ht="15.75" customHeight="1" x14ac:dyDescent="0.2"/>
    <row r="30" spans="1:30" x14ac:dyDescent="0.2">
      <c r="A30" s="28"/>
      <c r="B30" s="28"/>
      <c r="C30" s="28"/>
      <c r="D30" s="28"/>
      <c r="E30" s="28"/>
      <c r="F30" s="28"/>
      <c r="G30" s="28"/>
      <c r="H30" s="28"/>
      <c r="I30" s="28"/>
      <c r="J30" s="28"/>
      <c r="K30" s="28"/>
      <c r="L30" s="28"/>
      <c r="M30" s="28"/>
      <c r="N30" s="28"/>
      <c r="O30" s="28"/>
      <c r="P30" s="28"/>
      <c r="Q30" s="28"/>
      <c r="R30" s="28"/>
      <c r="S30" s="28"/>
      <c r="T30" s="28"/>
      <c r="U30" s="28"/>
    </row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Sheet76"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613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17300</v>
      </c>
      <c r="H2" s="7" t="s">
        <v>462</v>
      </c>
      <c r="W2" s="21">
        <v>1</v>
      </c>
      <c r="X2" s="21">
        <v>2188</v>
      </c>
      <c r="Y2" s="24">
        <v>44904</v>
      </c>
      <c r="Z2" s="21" t="s">
        <v>517</v>
      </c>
      <c r="AA2" s="21" t="s">
        <v>496</v>
      </c>
      <c r="AB2" s="21">
        <v>12.6</v>
      </c>
      <c r="AC2" s="21" t="s">
        <v>499</v>
      </c>
      <c r="AD2" s="21">
        <v>50</v>
      </c>
    </row>
    <row r="3" spans="1:30" ht="15.75" customHeight="1" thickBot="1" x14ac:dyDescent="0.25">
      <c r="W3" s="21">
        <v>2</v>
      </c>
      <c r="X3" s="21">
        <v>2126</v>
      </c>
      <c r="Y3" s="24">
        <v>44649</v>
      </c>
      <c r="Z3" s="21" t="s">
        <v>522</v>
      </c>
      <c r="AA3" s="21" t="s">
        <v>493</v>
      </c>
      <c r="AB3" s="21">
        <v>12.3</v>
      </c>
      <c r="AC3" s="21" t="s">
        <v>498</v>
      </c>
      <c r="AD3" s="21">
        <v>51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2051</v>
      </c>
      <c r="Y4" s="24">
        <v>44854</v>
      </c>
      <c r="Z4" s="21" t="s">
        <v>514</v>
      </c>
      <c r="AA4" s="21" t="s">
        <v>495</v>
      </c>
      <c r="AB4" s="21">
        <v>11.9</v>
      </c>
      <c r="AC4" s="21" t="s">
        <v>498</v>
      </c>
      <c r="AD4" s="21">
        <v>51</v>
      </c>
    </row>
    <row r="5" spans="1:30" ht="15.75" customHeight="1" thickBot="1" x14ac:dyDescent="0.25">
      <c r="A5" s="21">
        <v>0</v>
      </c>
      <c r="B5" s="22">
        <v>1.8005780346820812E-3</v>
      </c>
      <c r="C5" s="22">
        <v>2.7190751445086703E-3</v>
      </c>
      <c r="D5" s="41">
        <v>4.4999999999999997E-3</v>
      </c>
      <c r="F5" s="21" t="s">
        <v>471</v>
      </c>
      <c r="G5" s="23">
        <v>16793</v>
      </c>
      <c r="H5" s="21">
        <v>0.99</v>
      </c>
      <c r="J5" s="164" t="s">
        <v>472</v>
      </c>
      <c r="K5" s="165"/>
      <c r="L5" s="165"/>
      <c r="M5" s="165"/>
      <c r="N5" s="166"/>
      <c r="W5" s="21">
        <v>4</v>
      </c>
      <c r="X5" s="21">
        <v>2032</v>
      </c>
      <c r="Y5" s="24">
        <v>44873</v>
      </c>
      <c r="Z5" s="21" t="s">
        <v>514</v>
      </c>
      <c r="AA5" s="21" t="s">
        <v>493</v>
      </c>
      <c r="AB5" s="21">
        <v>11.7</v>
      </c>
      <c r="AC5" s="21" t="s">
        <v>499</v>
      </c>
      <c r="AD5" s="21">
        <v>55</v>
      </c>
    </row>
    <row r="6" spans="1:30" ht="15.75" customHeight="1" thickBot="1" x14ac:dyDescent="0.25">
      <c r="A6" s="21">
        <v>1</v>
      </c>
      <c r="B6" s="22">
        <v>1.1832369942196531E-3</v>
      </c>
      <c r="C6" s="22">
        <v>1.8450867052023122E-3</v>
      </c>
      <c r="D6" s="22">
        <v>3.0000000000000001E-3</v>
      </c>
      <c r="F6" s="21" t="s">
        <v>473</v>
      </c>
      <c r="G6" s="23">
        <v>17705</v>
      </c>
      <c r="H6" s="21">
        <v>1.04</v>
      </c>
      <c r="J6" s="113" t="s">
        <v>474</v>
      </c>
      <c r="K6" s="114">
        <f>LARGE((K8,K9),1)</f>
        <v>0.64523630394637843</v>
      </c>
      <c r="L6" s="45"/>
      <c r="M6" s="45"/>
      <c r="N6" s="114" t="s">
        <v>498</v>
      </c>
      <c r="W6" s="21">
        <v>5</v>
      </c>
      <c r="X6" s="21">
        <v>2015</v>
      </c>
      <c r="Y6" s="24">
        <v>44904</v>
      </c>
      <c r="Z6" s="21" t="s">
        <v>518</v>
      </c>
      <c r="AA6" s="21" t="s">
        <v>496</v>
      </c>
      <c r="AB6" s="21">
        <v>11.6</v>
      </c>
      <c r="AC6" s="21" t="s">
        <v>498</v>
      </c>
      <c r="AD6" s="21">
        <v>57</v>
      </c>
    </row>
    <row r="7" spans="1:30" ht="15.75" customHeight="1" thickBot="1" x14ac:dyDescent="0.25">
      <c r="A7" s="21">
        <v>2</v>
      </c>
      <c r="B7" s="22">
        <v>9.7745664739884398E-4</v>
      </c>
      <c r="C7" s="22">
        <v>1.4080924855491329E-3</v>
      </c>
      <c r="D7" s="22">
        <v>2.3999999999999998E-3</v>
      </c>
      <c r="F7" s="21" t="s">
        <v>475</v>
      </c>
      <c r="G7" s="23">
        <v>18142</v>
      </c>
      <c r="H7" s="21">
        <v>1.07</v>
      </c>
      <c r="J7" s="12" t="s">
        <v>476</v>
      </c>
      <c r="K7" s="114">
        <f>LARGE((K10,K11),1)</f>
        <v>0.54383598597248461</v>
      </c>
      <c r="L7" s="45"/>
      <c r="M7" s="45"/>
      <c r="N7" s="114" t="s">
        <v>499</v>
      </c>
      <c r="W7" s="21">
        <v>6</v>
      </c>
      <c r="X7" s="21">
        <v>2014</v>
      </c>
      <c r="Y7" s="24">
        <v>44872</v>
      </c>
      <c r="Z7" s="21" t="s">
        <v>517</v>
      </c>
      <c r="AA7" s="21" t="s">
        <v>492</v>
      </c>
      <c r="AB7" s="21">
        <v>11.6</v>
      </c>
      <c r="AC7" s="21" t="s">
        <v>498</v>
      </c>
      <c r="AD7" s="21">
        <v>55</v>
      </c>
    </row>
    <row r="8" spans="1:30" ht="15.75" customHeight="1" thickBot="1" x14ac:dyDescent="0.3">
      <c r="A8" s="21">
        <v>3</v>
      </c>
      <c r="B8" s="22">
        <v>1.1832369942196531E-3</v>
      </c>
      <c r="C8" s="22">
        <v>1.0682080924855491E-3</v>
      </c>
      <c r="D8" s="22">
        <v>2.2000000000000001E-3</v>
      </c>
      <c r="F8" s="21" t="s">
        <v>477</v>
      </c>
      <c r="G8" s="23">
        <v>16996</v>
      </c>
      <c r="H8" s="21">
        <v>1</v>
      </c>
      <c r="K8" s="16">
        <f>LARGE(B11:C11,1)/(B11+C11)</f>
        <v>0.64523630394637843</v>
      </c>
      <c r="W8" s="21">
        <v>7</v>
      </c>
      <c r="X8" s="21">
        <v>1958</v>
      </c>
      <c r="Y8" s="24">
        <v>44581</v>
      </c>
      <c r="Z8" s="21" t="s">
        <v>514</v>
      </c>
      <c r="AA8" s="21" t="s">
        <v>495</v>
      </c>
      <c r="AB8" s="21">
        <v>11.3</v>
      </c>
      <c r="AC8" s="21" t="s">
        <v>499</v>
      </c>
      <c r="AD8" s="21">
        <v>58</v>
      </c>
    </row>
    <row r="9" spans="1:30" ht="15.75" customHeight="1" thickBot="1" x14ac:dyDescent="0.3">
      <c r="A9" s="21">
        <v>4</v>
      </c>
      <c r="B9" s="22">
        <v>2.0578034682080925E-3</v>
      </c>
      <c r="C9" s="22">
        <v>1.2138728323699422E-3</v>
      </c>
      <c r="D9" s="22">
        <v>3.3E-3</v>
      </c>
      <c r="F9" s="21" t="s">
        <v>478</v>
      </c>
      <c r="G9" s="23">
        <v>16603</v>
      </c>
      <c r="H9" s="21">
        <v>0.98</v>
      </c>
      <c r="K9" s="16">
        <f>LARGE(B12:C12,1)/(B12+C12)</f>
        <v>0.6091456705395274</v>
      </c>
      <c r="W9" s="21">
        <v>8</v>
      </c>
      <c r="X9" s="21">
        <v>1953</v>
      </c>
      <c r="Y9" s="24">
        <v>44865</v>
      </c>
      <c r="Z9" s="21" t="s">
        <v>514</v>
      </c>
      <c r="AA9" s="21" t="s">
        <v>492</v>
      </c>
      <c r="AB9" s="21">
        <v>11.3</v>
      </c>
      <c r="AC9" s="21" t="s">
        <v>499</v>
      </c>
      <c r="AD9" s="21">
        <v>56</v>
      </c>
    </row>
    <row r="10" spans="1:30" ht="15.75" customHeight="1" thickBot="1" x14ac:dyDescent="0.3">
      <c r="A10" s="21">
        <v>5</v>
      </c>
      <c r="B10" s="22">
        <v>5.9676300578034676E-3</v>
      </c>
      <c r="C10" s="22">
        <v>3.2531791907514452E-3</v>
      </c>
      <c r="D10" s="22">
        <v>9.2999999999999992E-3</v>
      </c>
      <c r="F10" s="21" t="s">
        <v>479</v>
      </c>
      <c r="G10" s="23">
        <v>15961</v>
      </c>
      <c r="H10" s="21">
        <v>0.94</v>
      </c>
      <c r="K10" s="16">
        <f>LARGE(B20:C20,1)/(B20+C20)</f>
        <v>0.51764991245158309</v>
      </c>
      <c r="W10" s="21">
        <v>9</v>
      </c>
      <c r="X10" s="21">
        <v>1946</v>
      </c>
      <c r="Y10" s="24">
        <v>44911</v>
      </c>
      <c r="Z10" s="21" t="s">
        <v>514</v>
      </c>
      <c r="AA10" s="21" t="s">
        <v>496</v>
      </c>
      <c r="AB10" s="21">
        <v>11.2</v>
      </c>
      <c r="AC10" s="21" t="s">
        <v>499</v>
      </c>
      <c r="AD10" s="21">
        <v>53</v>
      </c>
    </row>
    <row r="11" spans="1:30" ht="15.75" customHeight="1" thickBot="1" x14ac:dyDescent="0.3">
      <c r="A11" s="21">
        <v>6</v>
      </c>
      <c r="B11" s="22">
        <v>2.1812716763005779E-2</v>
      </c>
      <c r="C11" s="22">
        <v>1.1993063583815028E-2</v>
      </c>
      <c r="D11" s="22">
        <v>3.3799999999999997E-2</v>
      </c>
      <c r="F11" s="21" t="s">
        <v>480</v>
      </c>
      <c r="G11" s="23">
        <v>15276</v>
      </c>
      <c r="H11" s="21">
        <v>0.9</v>
      </c>
      <c r="K11" s="16">
        <f>LARGE(B21:C21,1)/(B21+C21)</f>
        <v>0.54383598597248461</v>
      </c>
      <c r="W11" s="21">
        <v>10</v>
      </c>
      <c r="X11" s="21">
        <v>1942</v>
      </c>
      <c r="Y11" s="24">
        <v>44880</v>
      </c>
      <c r="Z11" s="21" t="s">
        <v>514</v>
      </c>
      <c r="AA11" s="21" t="s">
        <v>493</v>
      </c>
      <c r="AB11" s="21">
        <v>11.2</v>
      </c>
      <c r="AC11" s="21" t="s">
        <v>499</v>
      </c>
      <c r="AD11" s="21">
        <v>55</v>
      </c>
    </row>
    <row r="12" spans="1:30" ht="15.75" customHeight="1" thickBot="1" x14ac:dyDescent="0.25">
      <c r="A12" s="21">
        <v>7</v>
      </c>
      <c r="B12" s="22">
        <v>3.7760693641618506E-2</v>
      </c>
      <c r="C12" s="22">
        <v>2.4228901734104049E-2</v>
      </c>
      <c r="D12" s="22">
        <v>6.2E-2</v>
      </c>
      <c r="F12" s="21" t="s">
        <v>481</v>
      </c>
      <c r="G12" s="23">
        <v>16838</v>
      </c>
      <c r="H12" s="21">
        <v>0.99</v>
      </c>
      <c r="W12" s="21">
        <v>20</v>
      </c>
      <c r="X12" s="21">
        <v>1897</v>
      </c>
      <c r="Y12" s="24">
        <v>44872</v>
      </c>
      <c r="Z12" s="21" t="s">
        <v>514</v>
      </c>
      <c r="AA12" s="21" t="s">
        <v>492</v>
      </c>
      <c r="AB12" s="21">
        <v>11</v>
      </c>
      <c r="AC12" s="21" t="s">
        <v>499</v>
      </c>
      <c r="AD12" s="21">
        <v>56</v>
      </c>
    </row>
    <row r="13" spans="1:30" ht="15.75" customHeight="1" thickBot="1" x14ac:dyDescent="0.25">
      <c r="A13" s="21">
        <v>8</v>
      </c>
      <c r="B13" s="22">
        <v>3.8583815028901736E-2</v>
      </c>
      <c r="C13" s="22">
        <v>2.5491329479768787E-2</v>
      </c>
      <c r="D13" s="22">
        <v>6.4100000000000004E-2</v>
      </c>
      <c r="F13" s="21" t="s">
        <v>482</v>
      </c>
      <c r="G13" s="23">
        <v>16180</v>
      </c>
      <c r="H13" s="21">
        <v>0.95</v>
      </c>
      <c r="W13" s="21">
        <v>25</v>
      </c>
      <c r="X13" s="21">
        <v>1868</v>
      </c>
      <c r="Y13" s="24">
        <v>44895</v>
      </c>
      <c r="Z13" s="21" t="s">
        <v>514</v>
      </c>
      <c r="AA13" s="21" t="s">
        <v>494</v>
      </c>
      <c r="AB13" s="21">
        <v>10.8</v>
      </c>
      <c r="AC13" s="21" t="s">
        <v>499</v>
      </c>
      <c r="AD13" s="21">
        <v>56</v>
      </c>
    </row>
    <row r="14" spans="1:30" ht="15.75" customHeight="1" thickBot="1" x14ac:dyDescent="0.25">
      <c r="A14" s="21">
        <v>9</v>
      </c>
      <c r="B14" s="22">
        <v>3.796647398843931E-2</v>
      </c>
      <c r="C14" s="22">
        <v>2.8113294797687861E-2</v>
      </c>
      <c r="D14" s="22">
        <v>6.6100000000000006E-2</v>
      </c>
      <c r="F14" s="21" t="s">
        <v>483</v>
      </c>
      <c r="G14" s="23">
        <v>16705</v>
      </c>
      <c r="H14" s="21">
        <v>0.99</v>
      </c>
      <c r="W14" s="21">
        <v>30</v>
      </c>
      <c r="X14" s="21">
        <v>1857</v>
      </c>
      <c r="Y14" s="24">
        <v>44859</v>
      </c>
      <c r="Z14" s="21" t="s">
        <v>514</v>
      </c>
      <c r="AA14" s="21" t="s">
        <v>493</v>
      </c>
      <c r="AB14" s="21">
        <v>10.7</v>
      </c>
      <c r="AC14" s="21" t="s">
        <v>499</v>
      </c>
      <c r="AD14" s="21">
        <v>55</v>
      </c>
    </row>
    <row r="15" spans="1:30" ht="15.75" customHeight="1" thickBot="1" x14ac:dyDescent="0.25">
      <c r="A15" s="21">
        <v>10</v>
      </c>
      <c r="B15" s="22">
        <v>3.7554913294797682E-2</v>
      </c>
      <c r="C15" s="22">
        <v>2.990982658959538E-2</v>
      </c>
      <c r="D15" s="22">
        <v>6.7500000000000004E-2</v>
      </c>
      <c r="F15" s="21" t="s">
        <v>484</v>
      </c>
      <c r="G15" s="23">
        <v>18024</v>
      </c>
      <c r="H15" s="21">
        <v>1.06</v>
      </c>
      <c r="W15" s="21">
        <v>35</v>
      </c>
      <c r="X15" s="21">
        <v>1842</v>
      </c>
      <c r="Y15" s="24">
        <v>44630</v>
      </c>
      <c r="Z15" s="21" t="s">
        <v>514</v>
      </c>
      <c r="AA15" s="21" t="s">
        <v>495</v>
      </c>
      <c r="AB15" s="21">
        <v>10.6</v>
      </c>
      <c r="AC15" s="21" t="s">
        <v>499</v>
      </c>
      <c r="AD15" s="21">
        <v>57</v>
      </c>
    </row>
    <row r="16" spans="1:30" ht="15.75" customHeight="1" thickBot="1" x14ac:dyDescent="0.25">
      <c r="A16" s="21">
        <v>11</v>
      </c>
      <c r="B16" s="22">
        <v>3.7297687861271675E-2</v>
      </c>
      <c r="C16" s="22">
        <v>3.2386127167630056E-2</v>
      </c>
      <c r="D16" s="22">
        <v>6.9699999999999998E-2</v>
      </c>
      <c r="F16" s="21" t="s">
        <v>485</v>
      </c>
      <c r="G16" s="23">
        <v>18236</v>
      </c>
      <c r="H16" s="21">
        <v>1.08</v>
      </c>
      <c r="W16" s="21">
        <v>40</v>
      </c>
      <c r="X16" s="21">
        <v>1838</v>
      </c>
      <c r="Y16" s="24">
        <v>44881</v>
      </c>
      <c r="Z16" s="21" t="s">
        <v>514</v>
      </c>
      <c r="AA16" s="21" t="s">
        <v>494</v>
      </c>
      <c r="AB16" s="21">
        <v>10.6</v>
      </c>
      <c r="AC16" s="21" t="s">
        <v>499</v>
      </c>
      <c r="AD16" s="21">
        <v>53</v>
      </c>
    </row>
    <row r="17" spans="1:30" ht="15.75" customHeight="1" thickBot="1" x14ac:dyDescent="0.25">
      <c r="A17" s="21">
        <v>12</v>
      </c>
      <c r="B17" s="22">
        <v>3.7709248554913297E-2</v>
      </c>
      <c r="C17" s="22">
        <v>3.4619653179190753E-2</v>
      </c>
      <c r="D17" s="22">
        <v>7.2300000000000003E-2</v>
      </c>
      <c r="W17" s="21">
        <v>45</v>
      </c>
      <c r="X17" s="21">
        <v>1815</v>
      </c>
      <c r="Y17" s="24">
        <v>44655</v>
      </c>
      <c r="Z17" s="21" t="s">
        <v>514</v>
      </c>
      <c r="AA17" s="21" t="s">
        <v>492</v>
      </c>
      <c r="AB17" s="21">
        <v>10.5</v>
      </c>
      <c r="AC17" s="21" t="s">
        <v>499</v>
      </c>
      <c r="AD17" s="21">
        <v>56</v>
      </c>
    </row>
    <row r="18" spans="1:30" ht="15.75" customHeight="1" thickBot="1" x14ac:dyDescent="0.25">
      <c r="A18" s="21">
        <v>13</v>
      </c>
      <c r="B18" s="22">
        <v>3.7657803468208094E-2</v>
      </c>
      <c r="C18" s="22">
        <v>3.4619653179190753E-2</v>
      </c>
      <c r="D18" s="22">
        <v>7.2300000000000003E-2</v>
      </c>
      <c r="W18" s="21">
        <v>50</v>
      </c>
      <c r="X18" s="21">
        <v>1806</v>
      </c>
      <c r="Y18" s="24">
        <v>44580</v>
      </c>
      <c r="Z18" s="21" t="s">
        <v>514</v>
      </c>
      <c r="AA18" s="21" t="s">
        <v>494</v>
      </c>
      <c r="AB18" s="21">
        <v>10.4</v>
      </c>
      <c r="AC18" s="21" t="s">
        <v>499</v>
      </c>
      <c r="AD18" s="21">
        <v>54</v>
      </c>
    </row>
    <row r="19" spans="1:30" ht="15.75" customHeight="1" thickBot="1" x14ac:dyDescent="0.25">
      <c r="A19" s="21">
        <v>14</v>
      </c>
      <c r="B19" s="22">
        <v>3.740057803468208E-2</v>
      </c>
      <c r="C19" s="22">
        <v>3.8067052023121384E-2</v>
      </c>
      <c r="D19" s="22">
        <v>7.5399999999999995E-2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1781</v>
      </c>
      <c r="Y19" s="24">
        <v>44606</v>
      </c>
      <c r="Z19" s="21" t="s">
        <v>514</v>
      </c>
      <c r="AA19" s="21" t="s">
        <v>492</v>
      </c>
      <c r="AB19" s="21">
        <v>10.3</v>
      </c>
      <c r="AC19" s="21" t="s">
        <v>499</v>
      </c>
      <c r="AD19" s="21">
        <v>53</v>
      </c>
    </row>
    <row r="20" spans="1:30" ht="15.75" customHeight="1" thickBot="1" x14ac:dyDescent="0.25">
      <c r="A20" s="21">
        <v>15</v>
      </c>
      <c r="B20" s="22">
        <v>3.6783236994219648E-2</v>
      </c>
      <c r="C20" s="22">
        <v>3.9475144508670519E-2</v>
      </c>
      <c r="D20" s="22">
        <v>7.6200000000000004E-2</v>
      </c>
      <c r="F20" s="21" t="s">
        <v>488</v>
      </c>
      <c r="G20" s="23">
        <v>9447</v>
      </c>
      <c r="H20" s="21">
        <v>0.56000000000000005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1749</v>
      </c>
      <c r="Y20" s="24">
        <v>44602</v>
      </c>
      <c r="Z20" s="21" t="s">
        <v>515</v>
      </c>
      <c r="AA20" s="21" t="s">
        <v>495</v>
      </c>
      <c r="AB20" s="21">
        <v>10.1</v>
      </c>
      <c r="AC20" s="21" t="s">
        <v>499</v>
      </c>
      <c r="AD20" s="21">
        <v>51</v>
      </c>
    </row>
    <row r="21" spans="1:30" ht="15.75" customHeight="1" thickBot="1" x14ac:dyDescent="0.25">
      <c r="A21" s="21">
        <v>16</v>
      </c>
      <c r="B21" s="22">
        <v>3.6165895953757222E-2</v>
      </c>
      <c r="C21" s="22">
        <v>4.3116763005780351E-2</v>
      </c>
      <c r="D21" s="22">
        <v>7.9200000000000007E-2</v>
      </c>
      <c r="F21" s="21" t="s">
        <v>492</v>
      </c>
      <c r="G21" s="23">
        <v>18769</v>
      </c>
      <c r="H21" s="21">
        <v>1.1100000000000001</v>
      </c>
      <c r="J21" s="12">
        <v>5</v>
      </c>
      <c r="K21" s="12">
        <f>X6</f>
        <v>2015</v>
      </c>
      <c r="L21" s="18"/>
      <c r="M21" s="12"/>
      <c r="N21" s="140">
        <f>K21/$F$2</f>
        <v>0.11647398843930636</v>
      </c>
      <c r="W21" s="21">
        <v>125</v>
      </c>
      <c r="X21" s="21">
        <v>1734</v>
      </c>
      <c r="Y21" s="24">
        <v>44902</v>
      </c>
      <c r="Z21" s="21" t="s">
        <v>514</v>
      </c>
      <c r="AA21" s="21" t="s">
        <v>494</v>
      </c>
      <c r="AB21" s="21">
        <v>10</v>
      </c>
      <c r="AC21" s="21" t="s">
        <v>499</v>
      </c>
      <c r="AD21" s="21">
        <v>56</v>
      </c>
    </row>
    <row r="22" spans="1:30" ht="15.75" customHeight="1" thickBot="1" x14ac:dyDescent="0.25">
      <c r="A22" s="21">
        <v>17</v>
      </c>
      <c r="B22" s="22">
        <v>3.2101734104046244E-2</v>
      </c>
      <c r="C22" s="22">
        <v>4.0640462427745661E-2</v>
      </c>
      <c r="D22" s="22">
        <v>7.2700000000000001E-2</v>
      </c>
      <c r="F22" s="21" t="s">
        <v>493</v>
      </c>
      <c r="G22" s="23">
        <v>19824</v>
      </c>
      <c r="H22" s="21">
        <v>1.17</v>
      </c>
      <c r="J22" s="12">
        <v>10</v>
      </c>
      <c r="K22" s="12">
        <f>X11</f>
        <v>1942</v>
      </c>
      <c r="L22" s="18"/>
      <c r="M22" s="12"/>
      <c r="N22" s="140">
        <f t="shared" ref="N22:N28" si="0">K22/$F$2</f>
        <v>0.11225433526011561</v>
      </c>
      <c r="W22" s="21">
        <v>150</v>
      </c>
      <c r="X22" s="21">
        <v>1720</v>
      </c>
      <c r="Y22" s="24">
        <v>44894</v>
      </c>
      <c r="Z22" s="21" t="s">
        <v>524</v>
      </c>
      <c r="AA22" s="21" t="s">
        <v>493</v>
      </c>
      <c r="AB22" s="21">
        <v>9.9</v>
      </c>
      <c r="AC22" s="21" t="s">
        <v>498</v>
      </c>
      <c r="AD22" s="21">
        <v>63</v>
      </c>
    </row>
    <row r="23" spans="1:30" ht="15.75" customHeight="1" thickBot="1" x14ac:dyDescent="0.25">
      <c r="A23" s="21">
        <v>18</v>
      </c>
      <c r="B23" s="22">
        <v>2.5773988439306356E-2</v>
      </c>
      <c r="C23" s="22">
        <v>2.8161849710982661E-2</v>
      </c>
      <c r="D23" s="22">
        <v>5.3900000000000003E-2</v>
      </c>
      <c r="F23" s="21" t="s">
        <v>494</v>
      </c>
      <c r="G23" s="23">
        <v>19693</v>
      </c>
      <c r="H23" s="21">
        <v>1.1599999999999999</v>
      </c>
      <c r="J23" s="12">
        <v>20</v>
      </c>
      <c r="K23" s="12">
        <f>X12</f>
        <v>1897</v>
      </c>
      <c r="L23" s="18"/>
      <c r="M23" s="12"/>
      <c r="N23" s="140">
        <f t="shared" si="0"/>
        <v>0.10965317919075145</v>
      </c>
      <c r="W23" s="21">
        <v>175</v>
      </c>
      <c r="X23" s="21">
        <v>1705</v>
      </c>
      <c r="Y23" s="24">
        <v>44903</v>
      </c>
      <c r="Z23" s="21" t="s">
        <v>517</v>
      </c>
      <c r="AA23" s="21" t="s">
        <v>495</v>
      </c>
      <c r="AB23" s="21">
        <v>9.9</v>
      </c>
      <c r="AC23" s="21" t="s">
        <v>499</v>
      </c>
      <c r="AD23" s="21">
        <v>51</v>
      </c>
    </row>
    <row r="24" spans="1:30" ht="15.75" customHeight="1" thickBot="1" x14ac:dyDescent="0.25">
      <c r="A24" s="21">
        <v>19</v>
      </c>
      <c r="B24" s="22">
        <v>1.6976878612716764E-2</v>
      </c>
      <c r="C24" s="22">
        <v>2.2869364161849714E-2</v>
      </c>
      <c r="D24" s="22">
        <v>3.9800000000000002E-2</v>
      </c>
      <c r="F24" s="21" t="s">
        <v>495</v>
      </c>
      <c r="G24" s="23">
        <v>19343</v>
      </c>
      <c r="H24" s="21">
        <v>1.1399999999999999</v>
      </c>
      <c r="J24" s="12">
        <v>30</v>
      </c>
      <c r="K24" s="12">
        <f>X14</f>
        <v>1857</v>
      </c>
      <c r="L24" s="18"/>
      <c r="M24" s="12"/>
      <c r="N24" s="140">
        <f t="shared" si="0"/>
        <v>0.10734104046242775</v>
      </c>
      <c r="W24" s="21">
        <v>200</v>
      </c>
      <c r="X24" s="21">
        <v>1693</v>
      </c>
      <c r="Y24" s="24">
        <v>44910</v>
      </c>
      <c r="Z24" s="21" t="s">
        <v>524</v>
      </c>
      <c r="AA24" s="21" t="s">
        <v>495</v>
      </c>
      <c r="AB24" s="21">
        <v>9.8000000000000007</v>
      </c>
      <c r="AC24" s="21" t="s">
        <v>498</v>
      </c>
      <c r="AD24" s="21">
        <v>64</v>
      </c>
    </row>
    <row r="25" spans="1:30" ht="15.75" customHeight="1" thickBot="1" x14ac:dyDescent="0.25">
      <c r="A25" s="21">
        <v>20</v>
      </c>
      <c r="B25" s="22">
        <v>1.2243930635838151E-2</v>
      </c>
      <c r="C25" s="22">
        <v>1.6023121387283238E-2</v>
      </c>
      <c r="D25" s="22">
        <v>2.8299999999999999E-2</v>
      </c>
      <c r="F25" s="21" t="s">
        <v>496</v>
      </c>
      <c r="G25" s="23">
        <v>19814</v>
      </c>
      <c r="H25" s="21">
        <v>1.17</v>
      </c>
      <c r="J25" s="12">
        <v>50</v>
      </c>
      <c r="K25" s="12">
        <f>X18</f>
        <v>1806</v>
      </c>
      <c r="L25" s="18"/>
      <c r="M25" s="12"/>
      <c r="N25" s="140">
        <f t="shared" si="0"/>
        <v>0.10439306358381503</v>
      </c>
      <c r="Y25" s="38"/>
    </row>
    <row r="26" spans="1:30" ht="15.75" customHeight="1" thickBot="1" x14ac:dyDescent="0.25">
      <c r="A26" s="21">
        <v>21</v>
      </c>
      <c r="B26" s="22">
        <v>8.5913294797687854E-3</v>
      </c>
      <c r="C26" s="22">
        <v>1.1410404624277457E-2</v>
      </c>
      <c r="D26" s="22">
        <v>0.02</v>
      </c>
      <c r="F26" s="21" t="s">
        <v>497</v>
      </c>
      <c r="G26" s="23">
        <v>12223</v>
      </c>
      <c r="H26" s="21">
        <v>0.72</v>
      </c>
      <c r="J26" s="12">
        <v>100</v>
      </c>
      <c r="K26" s="12">
        <f>X20</f>
        <v>1749</v>
      </c>
      <c r="L26" s="18"/>
      <c r="M26" s="12"/>
      <c r="N26" s="140">
        <f t="shared" si="0"/>
        <v>0.10109826589595376</v>
      </c>
    </row>
    <row r="27" spans="1:30" ht="15.75" customHeight="1" thickBot="1" x14ac:dyDescent="0.25">
      <c r="A27" s="21">
        <v>22</v>
      </c>
      <c r="B27" s="22">
        <v>5.7618497109826585E-3</v>
      </c>
      <c r="C27" s="22">
        <v>7.7687861271676303E-3</v>
      </c>
      <c r="D27" s="22">
        <v>1.35E-2</v>
      </c>
      <c r="J27" s="12">
        <v>150</v>
      </c>
      <c r="K27" s="12">
        <f>X22</f>
        <v>1720</v>
      </c>
      <c r="L27" s="18"/>
      <c r="M27" s="12"/>
      <c r="N27" s="140">
        <f t="shared" si="0"/>
        <v>9.9421965317919081E-2</v>
      </c>
    </row>
    <row r="28" spans="1:30" ht="15.75" customHeight="1" thickBot="1" x14ac:dyDescent="0.25">
      <c r="A28" s="21">
        <v>23</v>
      </c>
      <c r="B28" s="22">
        <v>3.2410404624277456E-3</v>
      </c>
      <c r="C28" s="22">
        <v>5.0982658959537576E-3</v>
      </c>
      <c r="D28" s="22">
        <v>8.3000000000000001E-3</v>
      </c>
      <c r="J28" s="12">
        <v>200</v>
      </c>
      <c r="K28" s="12">
        <f>X24</f>
        <v>1693</v>
      </c>
      <c r="L28" s="18"/>
      <c r="M28" s="12"/>
      <c r="N28" s="140">
        <f t="shared" si="0"/>
        <v>9.7861271676300585E-2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Sheet77"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614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39000</v>
      </c>
      <c r="H2" s="7" t="s">
        <v>462</v>
      </c>
      <c r="W2" s="21">
        <v>1</v>
      </c>
      <c r="X2" s="21">
        <v>6186</v>
      </c>
      <c r="Y2" s="24">
        <v>44706</v>
      </c>
      <c r="Z2" s="21" t="s">
        <v>513</v>
      </c>
      <c r="AA2" s="21" t="s">
        <v>494</v>
      </c>
      <c r="AB2" s="21">
        <v>15.9</v>
      </c>
      <c r="AC2" s="21" t="s">
        <v>499</v>
      </c>
      <c r="AD2" s="21">
        <v>54</v>
      </c>
    </row>
    <row r="3" spans="1:30" ht="15.75" customHeight="1" thickBot="1" x14ac:dyDescent="0.25">
      <c r="W3" s="21">
        <v>2</v>
      </c>
      <c r="X3" s="21">
        <v>6138</v>
      </c>
      <c r="Y3" s="24">
        <v>44706</v>
      </c>
      <c r="Z3" s="21" t="s">
        <v>514</v>
      </c>
      <c r="AA3" s="21" t="s">
        <v>494</v>
      </c>
      <c r="AB3" s="21">
        <v>15.7</v>
      </c>
      <c r="AC3" s="21" t="s">
        <v>499</v>
      </c>
      <c r="AD3" s="21">
        <v>53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5844</v>
      </c>
      <c r="Y4" s="24">
        <v>44706</v>
      </c>
      <c r="Z4" s="21" t="s">
        <v>515</v>
      </c>
      <c r="AA4" s="21" t="s">
        <v>494</v>
      </c>
      <c r="AB4" s="21">
        <v>15</v>
      </c>
      <c r="AC4" s="21" t="s">
        <v>499</v>
      </c>
      <c r="AD4" s="21">
        <v>50</v>
      </c>
    </row>
    <row r="5" spans="1:30" ht="15.75" customHeight="1" thickBot="1" x14ac:dyDescent="0.25">
      <c r="A5" s="21">
        <v>0</v>
      </c>
      <c r="B5" s="22">
        <v>2.4369230769230765E-3</v>
      </c>
      <c r="C5" s="22">
        <v>2.6584615384615388E-3</v>
      </c>
      <c r="D5" s="41">
        <v>5.1000000000000004E-3</v>
      </c>
      <c r="F5" s="21" t="s">
        <v>471</v>
      </c>
      <c r="G5" s="23">
        <v>40399</v>
      </c>
      <c r="H5" s="21">
        <v>1.03</v>
      </c>
      <c r="J5" s="164" t="s">
        <v>472</v>
      </c>
      <c r="K5" s="165"/>
      <c r="L5" s="165"/>
      <c r="M5" s="165"/>
      <c r="N5" s="166"/>
      <c r="W5" s="21">
        <v>4</v>
      </c>
      <c r="X5" s="21">
        <v>5700</v>
      </c>
      <c r="Y5" s="24">
        <v>44706</v>
      </c>
      <c r="Z5" s="21" t="s">
        <v>517</v>
      </c>
      <c r="AA5" s="21" t="s">
        <v>494</v>
      </c>
      <c r="AB5" s="21">
        <v>14.6</v>
      </c>
      <c r="AC5" s="21" t="s">
        <v>499</v>
      </c>
      <c r="AD5" s="21">
        <v>52</v>
      </c>
    </row>
    <row r="6" spans="1:30" ht="15.75" customHeight="1" thickBot="1" x14ac:dyDescent="0.25">
      <c r="A6" s="21">
        <v>1</v>
      </c>
      <c r="B6" s="22">
        <v>1.523076923076923E-3</v>
      </c>
      <c r="C6" s="22">
        <v>1.6246153846153845E-3</v>
      </c>
      <c r="D6" s="22">
        <v>3.0999999999999999E-3</v>
      </c>
      <c r="F6" s="21" t="s">
        <v>473</v>
      </c>
      <c r="G6" s="23">
        <v>42218</v>
      </c>
      <c r="H6" s="21">
        <v>1.08</v>
      </c>
      <c r="J6" s="113" t="s">
        <v>474</v>
      </c>
      <c r="K6" s="114">
        <f>LARGE((K8,K9),1)</f>
        <v>0.5875698124015466</v>
      </c>
      <c r="L6" s="45"/>
      <c r="M6" s="45"/>
      <c r="N6" s="114" t="s">
        <v>498</v>
      </c>
      <c r="W6" s="21">
        <v>5</v>
      </c>
      <c r="X6" s="21">
        <v>5522</v>
      </c>
      <c r="Y6" s="24">
        <v>44706</v>
      </c>
      <c r="Z6" s="21" t="s">
        <v>516</v>
      </c>
      <c r="AA6" s="21" t="s">
        <v>494</v>
      </c>
      <c r="AB6" s="21">
        <v>14.2</v>
      </c>
      <c r="AC6" s="21" t="s">
        <v>498</v>
      </c>
      <c r="AD6" s="21">
        <v>50</v>
      </c>
    </row>
    <row r="7" spans="1:30" ht="15.75" customHeight="1" thickBot="1" x14ac:dyDescent="0.25">
      <c r="A7" s="21">
        <v>2</v>
      </c>
      <c r="B7" s="22">
        <v>1.066153846153846E-3</v>
      </c>
      <c r="C7" s="22">
        <v>1.2307692307692308E-3</v>
      </c>
      <c r="D7" s="22">
        <v>2.3E-3</v>
      </c>
      <c r="F7" s="21" t="s">
        <v>475</v>
      </c>
      <c r="G7" s="23">
        <v>41877</v>
      </c>
      <c r="H7" s="21">
        <v>1.07</v>
      </c>
      <c r="J7" s="12" t="s">
        <v>476</v>
      </c>
      <c r="K7" s="114">
        <f>LARGE((K10,K11),1)</f>
        <v>0.52388094383066819</v>
      </c>
      <c r="L7" s="45"/>
      <c r="M7" s="45"/>
      <c r="N7" s="114" t="s">
        <v>499</v>
      </c>
      <c r="W7" s="21">
        <v>6</v>
      </c>
      <c r="X7" s="21">
        <v>5370</v>
      </c>
      <c r="Y7" s="24">
        <v>44706</v>
      </c>
      <c r="Z7" s="21" t="s">
        <v>518</v>
      </c>
      <c r="AA7" s="21" t="s">
        <v>494</v>
      </c>
      <c r="AB7" s="21">
        <v>13.8</v>
      </c>
      <c r="AC7" s="21" t="s">
        <v>498</v>
      </c>
      <c r="AD7" s="21">
        <v>52</v>
      </c>
    </row>
    <row r="8" spans="1:30" ht="15.75" customHeight="1" thickBot="1" x14ac:dyDescent="0.3">
      <c r="A8" s="21">
        <v>3</v>
      </c>
      <c r="B8" s="22">
        <v>1.3707692307692307E-3</v>
      </c>
      <c r="C8" s="22">
        <v>1.0338461538461539E-3</v>
      </c>
      <c r="D8" s="22">
        <v>2.3999999999999998E-3</v>
      </c>
      <c r="F8" s="21" t="s">
        <v>477</v>
      </c>
      <c r="G8" s="23">
        <v>40648</v>
      </c>
      <c r="H8" s="21">
        <v>1.04</v>
      </c>
      <c r="K8" s="16">
        <f>LARGE(B11:C11,1)/(B11+C11)</f>
        <v>0.5875698124015466</v>
      </c>
      <c r="W8" s="21">
        <v>7</v>
      </c>
      <c r="X8" s="21">
        <v>5180</v>
      </c>
      <c r="Y8" s="24">
        <v>44706</v>
      </c>
      <c r="Z8" s="21" t="s">
        <v>519</v>
      </c>
      <c r="AA8" s="21" t="s">
        <v>494</v>
      </c>
      <c r="AB8" s="21">
        <v>13.3</v>
      </c>
      <c r="AC8" s="21" t="s">
        <v>498</v>
      </c>
      <c r="AD8" s="21">
        <v>53</v>
      </c>
    </row>
    <row r="9" spans="1:30" ht="15.75" customHeight="1" thickBot="1" x14ac:dyDescent="0.3">
      <c r="A9" s="21">
        <v>4</v>
      </c>
      <c r="B9" s="22">
        <v>2.5384615384615385E-3</v>
      </c>
      <c r="C9" s="22">
        <v>1.7230769230769231E-3</v>
      </c>
      <c r="D9" s="22">
        <v>4.1999999999999997E-3</v>
      </c>
      <c r="F9" s="21" t="s">
        <v>478</v>
      </c>
      <c r="G9" s="23">
        <v>39547</v>
      </c>
      <c r="H9" s="21">
        <v>1.01</v>
      </c>
      <c r="K9" s="16">
        <f>LARGE(B12:C12,1)/(B12+C12)</f>
        <v>0.56783651710350946</v>
      </c>
      <c r="W9" s="21">
        <v>8</v>
      </c>
      <c r="X9" s="21">
        <v>5164</v>
      </c>
      <c r="Y9" s="24">
        <v>44706</v>
      </c>
      <c r="Z9" s="21" t="s">
        <v>520</v>
      </c>
      <c r="AA9" s="21" t="s">
        <v>494</v>
      </c>
      <c r="AB9" s="21">
        <v>13.2</v>
      </c>
      <c r="AC9" s="21" t="s">
        <v>498</v>
      </c>
      <c r="AD9" s="21">
        <v>50</v>
      </c>
    </row>
    <row r="10" spans="1:30" ht="15.75" customHeight="1" thickBot="1" x14ac:dyDescent="0.3">
      <c r="A10" s="21">
        <v>5</v>
      </c>
      <c r="B10" s="22">
        <v>6.6507692307692309E-3</v>
      </c>
      <c r="C10" s="22">
        <v>4.7261538461538461E-3</v>
      </c>
      <c r="D10" s="22">
        <v>1.1299999999999999E-2</v>
      </c>
      <c r="F10" s="21" t="s">
        <v>479</v>
      </c>
      <c r="G10" s="23">
        <v>36908</v>
      </c>
      <c r="H10" s="21">
        <v>0.94</v>
      </c>
      <c r="K10" s="16">
        <f>LARGE(B20:C20,1)/(B20+C20)</f>
        <v>0.51085784365550924</v>
      </c>
      <c r="W10" s="21">
        <v>9</v>
      </c>
      <c r="X10" s="21">
        <v>5030</v>
      </c>
      <c r="Y10" s="24">
        <v>44706</v>
      </c>
      <c r="Z10" s="21" t="s">
        <v>522</v>
      </c>
      <c r="AA10" s="21" t="s">
        <v>494</v>
      </c>
      <c r="AB10" s="21">
        <v>12.9</v>
      </c>
      <c r="AC10" s="21" t="s">
        <v>498</v>
      </c>
      <c r="AD10" s="21">
        <v>55</v>
      </c>
    </row>
    <row r="11" spans="1:30" ht="15.75" customHeight="1" thickBot="1" x14ac:dyDescent="0.3">
      <c r="A11" s="21">
        <v>6</v>
      </c>
      <c r="B11" s="37">
        <v>1.8936923076923077E-2</v>
      </c>
      <c r="C11" s="22">
        <v>1.3292307692307692E-2</v>
      </c>
      <c r="D11" s="22">
        <v>3.2199999999999999E-2</v>
      </c>
      <c r="F11" s="21" t="s">
        <v>480</v>
      </c>
      <c r="G11" s="23">
        <v>35417</v>
      </c>
      <c r="H11" s="21">
        <v>0.91</v>
      </c>
      <c r="K11" s="16">
        <f>LARGE(B21:C21,1)/(B21+C21)</f>
        <v>0.52388094383066819</v>
      </c>
      <c r="W11" s="21">
        <v>10</v>
      </c>
      <c r="X11" s="21">
        <v>4814</v>
      </c>
      <c r="Y11" s="24">
        <v>44706</v>
      </c>
      <c r="Z11" s="21" t="s">
        <v>523</v>
      </c>
      <c r="AA11" s="21" t="s">
        <v>494</v>
      </c>
      <c r="AB11" s="21">
        <v>12.3</v>
      </c>
      <c r="AC11" s="21" t="s">
        <v>498</v>
      </c>
      <c r="AD11" s="21">
        <v>56</v>
      </c>
    </row>
    <row r="12" spans="1:30" ht="15.75" customHeight="1" thickBot="1" x14ac:dyDescent="0.25">
      <c r="A12" s="21">
        <v>7</v>
      </c>
      <c r="B12" s="37">
        <v>2.9496923076923073E-2</v>
      </c>
      <c r="C12" s="22">
        <v>2.244923076923077E-2</v>
      </c>
      <c r="D12" s="22">
        <v>5.1799999999999999E-2</v>
      </c>
      <c r="F12" s="21" t="s">
        <v>481</v>
      </c>
      <c r="G12" s="23">
        <v>37585</v>
      </c>
      <c r="H12" s="21">
        <v>0.96</v>
      </c>
      <c r="W12" s="21">
        <v>20</v>
      </c>
      <c r="X12" s="21">
        <v>3408</v>
      </c>
      <c r="Y12" s="24">
        <v>44587</v>
      </c>
      <c r="Z12" s="21" t="s">
        <v>513</v>
      </c>
      <c r="AA12" s="21" t="s">
        <v>494</v>
      </c>
      <c r="AB12" s="21">
        <v>8.6999999999999993</v>
      </c>
      <c r="AC12" s="21" t="s">
        <v>499</v>
      </c>
      <c r="AD12" s="21">
        <v>53</v>
      </c>
    </row>
    <row r="13" spans="1:30" ht="15.75" customHeight="1" thickBot="1" x14ac:dyDescent="0.25">
      <c r="A13" s="21">
        <v>8</v>
      </c>
      <c r="B13" s="37">
        <v>3.0715384615384613E-2</v>
      </c>
      <c r="C13" s="22">
        <v>2.6486153846153847E-2</v>
      </c>
      <c r="D13" s="22">
        <v>5.7200000000000001E-2</v>
      </c>
      <c r="F13" s="21" t="s">
        <v>482</v>
      </c>
      <c r="G13" s="23">
        <v>37098</v>
      </c>
      <c r="H13" s="21">
        <v>0.95</v>
      </c>
      <c r="W13" s="21">
        <v>25</v>
      </c>
      <c r="X13" s="21">
        <v>3377</v>
      </c>
      <c r="Y13" s="24">
        <v>44590</v>
      </c>
      <c r="Z13" s="21" t="s">
        <v>518</v>
      </c>
      <c r="AA13" s="21" t="s">
        <v>497</v>
      </c>
      <c r="AB13" s="21">
        <v>8.6999999999999993</v>
      </c>
      <c r="AC13" s="21" t="s">
        <v>499</v>
      </c>
      <c r="AD13" s="21">
        <v>51</v>
      </c>
    </row>
    <row r="14" spans="1:30" ht="15.75" customHeight="1" thickBot="1" x14ac:dyDescent="0.25">
      <c r="A14" s="21">
        <v>9</v>
      </c>
      <c r="B14" s="37">
        <v>3.2695384615384612E-2</v>
      </c>
      <c r="C14" s="22">
        <v>2.7716923076923076E-2</v>
      </c>
      <c r="D14" s="22">
        <v>6.0400000000000002E-2</v>
      </c>
      <c r="F14" s="21" t="s">
        <v>483</v>
      </c>
      <c r="G14" s="23">
        <v>38945</v>
      </c>
      <c r="H14" s="21">
        <v>1</v>
      </c>
      <c r="W14" s="21">
        <v>30</v>
      </c>
      <c r="X14" s="21">
        <v>3361</v>
      </c>
      <c r="Y14" s="24">
        <v>44598</v>
      </c>
      <c r="Z14" s="21" t="s">
        <v>516</v>
      </c>
      <c r="AA14" s="21" t="s">
        <v>488</v>
      </c>
      <c r="AB14" s="21">
        <v>8.6</v>
      </c>
      <c r="AC14" s="21" t="s">
        <v>498</v>
      </c>
      <c r="AD14" s="21">
        <v>51</v>
      </c>
    </row>
    <row r="15" spans="1:30" ht="15.75" customHeight="1" thickBot="1" x14ac:dyDescent="0.25">
      <c r="A15" s="21">
        <v>10</v>
      </c>
      <c r="B15" s="37">
        <v>3.5436923076923074E-2</v>
      </c>
      <c r="C15" s="22">
        <v>3.1310769230769232E-2</v>
      </c>
      <c r="D15" s="22">
        <v>6.6799999999999998E-2</v>
      </c>
      <c r="F15" s="21" t="s">
        <v>484</v>
      </c>
      <c r="G15" s="23">
        <v>37983</v>
      </c>
      <c r="H15" s="21">
        <v>0.97</v>
      </c>
      <c r="W15" s="21">
        <v>35</v>
      </c>
      <c r="X15" s="21">
        <v>3353</v>
      </c>
      <c r="Y15" s="24">
        <v>44579</v>
      </c>
      <c r="Z15" s="21" t="s">
        <v>513</v>
      </c>
      <c r="AA15" s="21" t="s">
        <v>493</v>
      </c>
      <c r="AB15" s="21">
        <v>8.6</v>
      </c>
      <c r="AC15" s="21" t="s">
        <v>499</v>
      </c>
      <c r="AD15" s="21">
        <v>54</v>
      </c>
    </row>
    <row r="16" spans="1:30" ht="15.75" customHeight="1" thickBot="1" x14ac:dyDescent="0.25">
      <c r="A16" s="21">
        <v>11</v>
      </c>
      <c r="B16" s="37">
        <v>3.6401538461538464E-2</v>
      </c>
      <c r="C16" s="22">
        <v>3.4313846153846153E-2</v>
      </c>
      <c r="D16" s="22">
        <v>7.0699999999999999E-2</v>
      </c>
      <c r="F16" s="21" t="s">
        <v>485</v>
      </c>
      <c r="G16" s="23">
        <v>39103</v>
      </c>
      <c r="H16" s="21">
        <v>1</v>
      </c>
      <c r="W16" s="21">
        <v>40</v>
      </c>
      <c r="X16" s="21">
        <v>3342</v>
      </c>
      <c r="Y16" s="24">
        <v>44596</v>
      </c>
      <c r="Z16" s="21" t="s">
        <v>517</v>
      </c>
      <c r="AA16" s="21" t="s">
        <v>496</v>
      </c>
      <c r="AB16" s="21">
        <v>8.6</v>
      </c>
      <c r="AC16" s="21" t="s">
        <v>499</v>
      </c>
      <c r="AD16" s="21">
        <v>51</v>
      </c>
    </row>
    <row r="17" spans="1:30" ht="15.75" customHeight="1" thickBot="1" x14ac:dyDescent="0.25">
      <c r="A17" s="21">
        <v>12</v>
      </c>
      <c r="B17" s="37">
        <v>3.7264615384615389E-2</v>
      </c>
      <c r="C17" s="22">
        <v>3.6824615384615386E-2</v>
      </c>
      <c r="D17" s="22">
        <v>7.4099999999999999E-2</v>
      </c>
      <c r="W17" s="21">
        <v>45</v>
      </c>
      <c r="X17" s="21">
        <v>3332</v>
      </c>
      <c r="Y17" s="24">
        <v>44624</v>
      </c>
      <c r="Z17" s="21" t="s">
        <v>514</v>
      </c>
      <c r="AA17" s="21" t="s">
        <v>496</v>
      </c>
      <c r="AB17" s="21">
        <v>8.5</v>
      </c>
      <c r="AC17" s="21" t="s">
        <v>499</v>
      </c>
      <c r="AD17" s="21">
        <v>52</v>
      </c>
    </row>
    <row r="18" spans="1:30" ht="15.75" customHeight="1" thickBot="1" x14ac:dyDescent="0.25">
      <c r="A18" s="21">
        <v>13</v>
      </c>
      <c r="B18" s="37">
        <v>3.6350769230769228E-2</v>
      </c>
      <c r="C18" s="22">
        <v>3.6086153846153851E-2</v>
      </c>
      <c r="D18" s="22">
        <v>7.2499999999999995E-2</v>
      </c>
      <c r="W18" s="21">
        <v>50</v>
      </c>
      <c r="X18" s="21">
        <v>3323</v>
      </c>
      <c r="Y18" s="24">
        <v>44620</v>
      </c>
      <c r="Z18" s="21" t="s">
        <v>513</v>
      </c>
      <c r="AA18" s="21" t="s">
        <v>492</v>
      </c>
      <c r="AB18" s="21">
        <v>8.5</v>
      </c>
      <c r="AC18" s="21" t="s">
        <v>499</v>
      </c>
      <c r="AD18" s="21">
        <v>53</v>
      </c>
    </row>
    <row r="19" spans="1:30" ht="15.75" customHeight="1" thickBot="1" x14ac:dyDescent="0.25">
      <c r="A19" s="21">
        <v>14</v>
      </c>
      <c r="B19" s="37">
        <v>3.6096923076923075E-2</v>
      </c>
      <c r="C19" s="22">
        <v>3.7070769230769234E-2</v>
      </c>
      <c r="D19" s="22">
        <v>7.3200000000000001E-2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3299</v>
      </c>
      <c r="Y19" s="24">
        <v>44581</v>
      </c>
      <c r="Z19" s="21" t="s">
        <v>514</v>
      </c>
      <c r="AA19" s="21" t="s">
        <v>495</v>
      </c>
      <c r="AB19" s="21">
        <v>8.5</v>
      </c>
      <c r="AC19" s="21" t="s">
        <v>499</v>
      </c>
      <c r="AD19" s="21">
        <v>54</v>
      </c>
    </row>
    <row r="20" spans="1:30" ht="15.75" customHeight="1" thickBot="1" x14ac:dyDescent="0.25">
      <c r="A20" s="21">
        <v>15</v>
      </c>
      <c r="B20" s="37">
        <v>3.5589230769230769E-2</v>
      </c>
      <c r="C20" s="22">
        <v>3.7169230769230767E-2</v>
      </c>
      <c r="D20" s="22">
        <v>7.2800000000000004E-2</v>
      </c>
      <c r="F20" s="21" t="s">
        <v>488</v>
      </c>
      <c r="G20" s="23">
        <v>30831</v>
      </c>
      <c r="H20" s="21">
        <v>0.79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3279</v>
      </c>
      <c r="Y20" s="24">
        <v>44580</v>
      </c>
      <c r="Z20" s="21" t="s">
        <v>520</v>
      </c>
      <c r="AA20" s="21" t="s">
        <v>494</v>
      </c>
      <c r="AB20" s="21">
        <v>8.4</v>
      </c>
      <c r="AC20" s="21" t="s">
        <v>499</v>
      </c>
      <c r="AD20" s="21">
        <v>51</v>
      </c>
    </row>
    <row r="21" spans="1:30" ht="15.75" customHeight="1" thickBot="1" x14ac:dyDescent="0.25">
      <c r="A21" s="21">
        <v>16</v>
      </c>
      <c r="B21" s="37">
        <v>3.4675384615384615E-2</v>
      </c>
      <c r="C21" s="22">
        <v>3.8153846153846156E-2</v>
      </c>
      <c r="D21" s="22">
        <v>7.2900000000000006E-2</v>
      </c>
      <c r="F21" s="21" t="s">
        <v>492</v>
      </c>
      <c r="G21" s="23">
        <v>39633</v>
      </c>
      <c r="H21" s="21">
        <v>1.01</v>
      </c>
      <c r="J21" s="12">
        <v>5</v>
      </c>
      <c r="K21" s="12">
        <f>X6</f>
        <v>5522</v>
      </c>
      <c r="L21" s="18"/>
      <c r="M21" s="12"/>
      <c r="N21" s="140">
        <f>K21/$F$2</f>
        <v>0.14158974358974358</v>
      </c>
      <c r="W21" s="21">
        <v>125</v>
      </c>
      <c r="X21" s="21">
        <v>3263</v>
      </c>
      <c r="Y21" s="24">
        <v>44580</v>
      </c>
      <c r="Z21" s="21" t="s">
        <v>518</v>
      </c>
      <c r="AA21" s="21" t="s">
        <v>494</v>
      </c>
      <c r="AB21" s="21">
        <v>8.4</v>
      </c>
      <c r="AC21" s="21" t="s">
        <v>499</v>
      </c>
      <c r="AD21" s="21">
        <v>51</v>
      </c>
    </row>
    <row r="22" spans="1:30" ht="15.75" customHeight="1" thickBot="1" x14ac:dyDescent="0.25">
      <c r="A22" s="21">
        <v>17</v>
      </c>
      <c r="B22" s="37">
        <v>3.4269230769230767E-2</v>
      </c>
      <c r="C22" s="22">
        <v>3.7563076923076921E-2</v>
      </c>
      <c r="D22" s="22">
        <v>7.1900000000000006E-2</v>
      </c>
      <c r="F22" s="21" t="s">
        <v>493</v>
      </c>
      <c r="G22" s="23">
        <v>40766</v>
      </c>
      <c r="H22" s="21">
        <v>1.04</v>
      </c>
      <c r="J22" s="12">
        <v>10</v>
      </c>
      <c r="K22" s="12">
        <f>X11</f>
        <v>4814</v>
      </c>
      <c r="L22" s="18"/>
      <c r="M22" s="12"/>
      <c r="N22" s="140">
        <f t="shared" ref="N22:N28" si="0">K22/$F$2</f>
        <v>0.12343589743589743</v>
      </c>
      <c r="W22" s="21">
        <v>150</v>
      </c>
      <c r="X22" s="21">
        <v>3251</v>
      </c>
      <c r="Y22" s="24">
        <v>44649</v>
      </c>
      <c r="Z22" s="21" t="s">
        <v>514</v>
      </c>
      <c r="AA22" s="21" t="s">
        <v>493</v>
      </c>
      <c r="AB22" s="21">
        <v>8.3000000000000007</v>
      </c>
      <c r="AC22" s="21" t="s">
        <v>499</v>
      </c>
      <c r="AD22" s="21">
        <v>52</v>
      </c>
    </row>
    <row r="23" spans="1:30" ht="15.75" customHeight="1" thickBot="1" x14ac:dyDescent="0.25">
      <c r="A23" s="21">
        <v>18</v>
      </c>
      <c r="B23" s="37">
        <v>2.9649230769230768E-2</v>
      </c>
      <c r="C23" s="22">
        <v>3.2246153846153848E-2</v>
      </c>
      <c r="D23" s="22">
        <v>6.1899999999999997E-2</v>
      </c>
      <c r="F23" s="21" t="s">
        <v>494</v>
      </c>
      <c r="G23" s="23">
        <v>42368</v>
      </c>
      <c r="H23" s="21">
        <v>1.08</v>
      </c>
      <c r="J23" s="12">
        <v>20</v>
      </c>
      <c r="K23" s="12">
        <f>X12</f>
        <v>3408</v>
      </c>
      <c r="L23" s="18"/>
      <c r="M23" s="12"/>
      <c r="N23" s="140">
        <f t="shared" si="0"/>
        <v>8.738461538461538E-2</v>
      </c>
      <c r="W23" s="21">
        <v>175</v>
      </c>
      <c r="X23" s="21">
        <v>3238</v>
      </c>
      <c r="Y23" s="24">
        <v>44617</v>
      </c>
      <c r="Z23" s="21" t="s">
        <v>517</v>
      </c>
      <c r="AA23" s="21" t="s">
        <v>496</v>
      </c>
      <c r="AB23" s="21">
        <v>8.3000000000000007</v>
      </c>
      <c r="AC23" s="21" t="s">
        <v>499</v>
      </c>
      <c r="AD23" s="21">
        <v>51</v>
      </c>
    </row>
    <row r="24" spans="1:30" ht="15.75" customHeight="1" thickBot="1" x14ac:dyDescent="0.25">
      <c r="A24" s="21">
        <v>19</v>
      </c>
      <c r="B24" s="22">
        <v>2.3150769230769232E-2</v>
      </c>
      <c r="C24" s="22">
        <v>2.4910769230769229E-2</v>
      </c>
      <c r="D24" s="22">
        <v>4.7899999999999998E-2</v>
      </c>
      <c r="F24" s="21" t="s">
        <v>495</v>
      </c>
      <c r="G24" s="23">
        <v>41053</v>
      </c>
      <c r="H24" s="21">
        <v>1.05</v>
      </c>
      <c r="J24" s="12">
        <v>30</v>
      </c>
      <c r="K24" s="12">
        <f>X14</f>
        <v>3361</v>
      </c>
      <c r="L24" s="18"/>
      <c r="M24" s="12"/>
      <c r="N24" s="140">
        <f t="shared" si="0"/>
        <v>8.6179487179487174E-2</v>
      </c>
      <c r="W24" s="21">
        <v>200</v>
      </c>
      <c r="X24" s="21">
        <v>3223</v>
      </c>
      <c r="Y24" s="24">
        <v>44658</v>
      </c>
      <c r="Z24" s="21" t="s">
        <v>515</v>
      </c>
      <c r="AA24" s="21" t="s">
        <v>495</v>
      </c>
      <c r="AB24" s="21">
        <v>8.3000000000000007</v>
      </c>
      <c r="AC24" s="21" t="s">
        <v>499</v>
      </c>
      <c r="AD24" s="21">
        <v>51</v>
      </c>
    </row>
    <row r="25" spans="1:30" ht="15.75" customHeight="1" thickBot="1" x14ac:dyDescent="0.25">
      <c r="A25" s="21">
        <v>20</v>
      </c>
      <c r="B25" s="22">
        <v>1.7464615384615384E-2</v>
      </c>
      <c r="C25" s="22">
        <v>1.8412307692307693E-2</v>
      </c>
      <c r="D25" s="22">
        <v>3.5799999999999998E-2</v>
      </c>
      <c r="F25" s="21" t="s">
        <v>496</v>
      </c>
      <c r="G25" s="23">
        <v>42743</v>
      </c>
      <c r="H25" s="21">
        <v>1.0900000000000001</v>
      </c>
      <c r="J25" s="12">
        <v>50</v>
      </c>
      <c r="K25" s="12">
        <f>X18</f>
        <v>3323</v>
      </c>
      <c r="L25" s="18"/>
      <c r="M25" s="12"/>
      <c r="N25" s="140">
        <f t="shared" si="0"/>
        <v>8.5205128205128211E-2</v>
      </c>
    </row>
    <row r="26" spans="1:30" ht="15.75" customHeight="1" thickBot="1" x14ac:dyDescent="0.25">
      <c r="A26" s="21">
        <v>21</v>
      </c>
      <c r="B26" s="22">
        <v>1.1930769230769231E-2</v>
      </c>
      <c r="C26" s="22">
        <v>1.2652307692307692E-2</v>
      </c>
      <c r="D26" s="22">
        <v>2.4500000000000001E-2</v>
      </c>
      <c r="F26" s="21" t="s">
        <v>497</v>
      </c>
      <c r="G26" s="23">
        <v>36472</v>
      </c>
      <c r="H26" s="21">
        <v>0.93</v>
      </c>
      <c r="J26" s="12">
        <v>100</v>
      </c>
      <c r="K26" s="12">
        <f>X20</f>
        <v>3279</v>
      </c>
      <c r="L26" s="18"/>
      <c r="M26" s="12"/>
      <c r="N26" s="140">
        <f t="shared" si="0"/>
        <v>8.4076923076923077E-2</v>
      </c>
    </row>
    <row r="27" spans="1:30" ht="15.75" customHeight="1" thickBot="1" x14ac:dyDescent="0.25">
      <c r="A27" s="21">
        <v>22</v>
      </c>
      <c r="B27" s="22">
        <v>7.5138461538461539E-3</v>
      </c>
      <c r="C27" s="22">
        <v>7.9261538461538467E-3</v>
      </c>
      <c r="D27" s="22">
        <v>1.54E-2</v>
      </c>
      <c r="J27" s="12">
        <v>150</v>
      </c>
      <c r="K27" s="12">
        <f>X22</f>
        <v>3251</v>
      </c>
      <c r="L27" s="18"/>
      <c r="M27" s="12"/>
      <c r="N27" s="140">
        <f t="shared" si="0"/>
        <v>8.3358974358974353E-2</v>
      </c>
    </row>
    <row r="28" spans="1:30" ht="15.75" customHeight="1" thickBot="1" x14ac:dyDescent="0.25">
      <c r="A28" s="21">
        <v>23</v>
      </c>
      <c r="B28" s="22">
        <v>4.518461538461538E-3</v>
      </c>
      <c r="C28" s="22">
        <v>4.873846153846154E-3</v>
      </c>
      <c r="D28" s="22">
        <v>9.4000000000000004E-3</v>
      </c>
      <c r="J28" s="12">
        <v>200</v>
      </c>
      <c r="K28" s="12">
        <f>X24</f>
        <v>3223</v>
      </c>
      <c r="L28" s="18"/>
      <c r="M28" s="12"/>
      <c r="N28" s="140">
        <f t="shared" si="0"/>
        <v>8.2641025641025642E-2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Sheet78"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615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25900</v>
      </c>
      <c r="H2" s="7" t="s">
        <v>462</v>
      </c>
      <c r="W2" s="21">
        <v>1</v>
      </c>
      <c r="X2" s="21">
        <v>2807</v>
      </c>
      <c r="Y2" s="24">
        <v>44879</v>
      </c>
      <c r="Z2" s="21" t="s">
        <v>515</v>
      </c>
      <c r="AA2" s="21" t="s">
        <v>492</v>
      </c>
      <c r="AB2" s="21">
        <v>10.8</v>
      </c>
      <c r="AC2" s="21" t="s">
        <v>499</v>
      </c>
      <c r="AD2" s="21">
        <v>56</v>
      </c>
    </row>
    <row r="3" spans="1:30" ht="15.75" customHeight="1" thickBot="1" x14ac:dyDescent="0.25">
      <c r="W3" s="21">
        <v>2</v>
      </c>
      <c r="X3" s="21">
        <v>2653</v>
      </c>
      <c r="Y3" s="24">
        <v>44582</v>
      </c>
      <c r="Z3" s="21" t="s">
        <v>514</v>
      </c>
      <c r="AA3" s="21" t="s">
        <v>496</v>
      </c>
      <c r="AB3" s="21">
        <v>10.199999999999999</v>
      </c>
      <c r="AC3" s="21" t="s">
        <v>499</v>
      </c>
      <c r="AD3" s="21">
        <v>56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2581</v>
      </c>
      <c r="Y4" s="24">
        <v>44606</v>
      </c>
      <c r="Z4" s="21" t="s">
        <v>514</v>
      </c>
      <c r="AA4" s="21" t="s">
        <v>492</v>
      </c>
      <c r="AB4" s="21">
        <v>10</v>
      </c>
      <c r="AC4" s="21" t="s">
        <v>499</v>
      </c>
      <c r="AD4" s="21">
        <v>56</v>
      </c>
    </row>
    <row r="5" spans="1:30" ht="15.75" customHeight="1" thickBot="1" x14ac:dyDescent="0.25">
      <c r="A5" s="21">
        <v>0</v>
      </c>
      <c r="B5" s="22">
        <v>1.9922779922779922E-3</v>
      </c>
      <c r="C5" s="22">
        <v>3.4131274131274127E-3</v>
      </c>
      <c r="D5" s="41">
        <v>5.4000000000000003E-3</v>
      </c>
      <c r="F5" s="21" t="s">
        <v>471</v>
      </c>
      <c r="G5" s="23">
        <v>26656</v>
      </c>
      <c r="H5" s="21">
        <v>1.03</v>
      </c>
      <c r="J5" s="164" t="s">
        <v>472</v>
      </c>
      <c r="K5" s="165"/>
      <c r="L5" s="165"/>
      <c r="M5" s="165"/>
      <c r="N5" s="166"/>
      <c r="W5" s="21">
        <v>4</v>
      </c>
      <c r="X5" s="21">
        <v>2580</v>
      </c>
      <c r="Y5" s="24">
        <v>44624</v>
      </c>
      <c r="Z5" s="21" t="s">
        <v>514</v>
      </c>
      <c r="AA5" s="21" t="s">
        <v>496</v>
      </c>
      <c r="AB5" s="21">
        <v>10</v>
      </c>
      <c r="AC5" s="21" t="s">
        <v>499</v>
      </c>
      <c r="AD5" s="21">
        <v>55</v>
      </c>
    </row>
    <row r="6" spans="1:30" ht="15.75" customHeight="1" thickBot="1" x14ac:dyDescent="0.25">
      <c r="A6" s="21">
        <v>1</v>
      </c>
      <c r="B6" s="22">
        <v>1.0957528957528959E-3</v>
      </c>
      <c r="C6" s="22">
        <v>2.1583011583011583E-3</v>
      </c>
      <c r="D6" s="22">
        <v>3.3E-3</v>
      </c>
      <c r="F6" s="21" t="s">
        <v>473</v>
      </c>
      <c r="G6" s="23">
        <v>29349</v>
      </c>
      <c r="H6" s="21">
        <v>1.1399999999999999</v>
      </c>
      <c r="J6" s="113" t="s">
        <v>474</v>
      </c>
      <c r="K6" s="114">
        <f>LARGE((K8,K9),1)</f>
        <v>0.71048315041273824</v>
      </c>
      <c r="L6" s="45"/>
      <c r="M6" s="45"/>
      <c r="N6" s="114" t="s">
        <v>498</v>
      </c>
      <c r="W6" s="21">
        <v>5</v>
      </c>
      <c r="X6" s="21">
        <v>2575</v>
      </c>
      <c r="Y6" s="24">
        <v>44587</v>
      </c>
      <c r="Z6" s="21" t="s">
        <v>514</v>
      </c>
      <c r="AA6" s="21" t="s">
        <v>494</v>
      </c>
      <c r="AB6" s="21">
        <v>9.9</v>
      </c>
      <c r="AC6" s="21" t="s">
        <v>499</v>
      </c>
      <c r="AD6" s="21">
        <v>57</v>
      </c>
    </row>
    <row r="7" spans="1:30" ht="15.75" customHeight="1" thickBot="1" x14ac:dyDescent="0.25">
      <c r="A7" s="21">
        <v>2</v>
      </c>
      <c r="B7" s="22">
        <v>9.9613899613899609E-4</v>
      </c>
      <c r="C7" s="22">
        <v>1.555984555984556E-3</v>
      </c>
      <c r="D7" s="22">
        <v>2.5000000000000001E-3</v>
      </c>
      <c r="F7" s="21" t="s">
        <v>475</v>
      </c>
      <c r="G7" s="23">
        <v>29479</v>
      </c>
      <c r="H7" s="21">
        <v>1.1399999999999999</v>
      </c>
      <c r="J7" s="12" t="s">
        <v>476</v>
      </c>
      <c r="K7" s="114">
        <f>LARGE((K10,K11),1)</f>
        <v>0.56205946382084737</v>
      </c>
      <c r="L7" s="45"/>
      <c r="M7" s="45"/>
      <c r="N7" s="114" t="s">
        <v>499</v>
      </c>
      <c r="W7" s="21">
        <v>6</v>
      </c>
      <c r="X7" s="21">
        <v>2571</v>
      </c>
      <c r="Y7" s="24">
        <v>44601</v>
      </c>
      <c r="Z7" s="21" t="s">
        <v>514</v>
      </c>
      <c r="AA7" s="21" t="s">
        <v>494</v>
      </c>
      <c r="AB7" s="21">
        <v>9.9</v>
      </c>
      <c r="AC7" s="21" t="s">
        <v>499</v>
      </c>
      <c r="AD7" s="21">
        <v>58</v>
      </c>
    </row>
    <row r="8" spans="1:30" ht="15.75" customHeight="1" thickBot="1" x14ac:dyDescent="0.3">
      <c r="A8" s="21">
        <v>3</v>
      </c>
      <c r="B8" s="22">
        <v>1.2451737451737452E-3</v>
      </c>
      <c r="C8" s="22">
        <v>1.1544401544401543E-3</v>
      </c>
      <c r="D8" s="22">
        <v>2.3999999999999998E-3</v>
      </c>
      <c r="F8" s="21" t="s">
        <v>477</v>
      </c>
      <c r="G8" s="23">
        <v>27902</v>
      </c>
      <c r="H8" s="21">
        <v>1.08</v>
      </c>
      <c r="K8" s="16">
        <f>LARGE(B11:C11,1)/(B11+C11)</f>
        <v>0.71048315041273824</v>
      </c>
      <c r="W8" s="21">
        <v>7</v>
      </c>
      <c r="X8" s="21">
        <v>2563</v>
      </c>
      <c r="Y8" s="24">
        <v>44636</v>
      </c>
      <c r="Z8" s="21" t="s">
        <v>513</v>
      </c>
      <c r="AA8" s="21" t="s">
        <v>494</v>
      </c>
      <c r="AB8" s="21">
        <v>9.9</v>
      </c>
      <c r="AC8" s="21" t="s">
        <v>499</v>
      </c>
      <c r="AD8" s="21">
        <v>59</v>
      </c>
    </row>
    <row r="9" spans="1:30" ht="15.75" customHeight="1" thickBot="1" x14ac:dyDescent="0.3">
      <c r="A9" s="21">
        <v>4</v>
      </c>
      <c r="B9" s="22">
        <v>2.4903474903474904E-3</v>
      </c>
      <c r="C9" s="22">
        <v>1.2046332046332046E-3</v>
      </c>
      <c r="D9" s="22">
        <v>3.7000000000000002E-3</v>
      </c>
      <c r="F9" s="21" t="s">
        <v>478</v>
      </c>
      <c r="G9" s="23">
        <v>24825</v>
      </c>
      <c r="H9" s="21">
        <v>0.96</v>
      </c>
      <c r="K9" s="16">
        <f>LARGE(B12:C12,1)/(B12+C12)</f>
        <v>0.65481136500703618</v>
      </c>
      <c r="W9" s="21">
        <v>8</v>
      </c>
      <c r="X9" s="21">
        <v>2551</v>
      </c>
      <c r="Y9" s="24">
        <v>44589</v>
      </c>
      <c r="Z9" s="21" t="s">
        <v>514</v>
      </c>
      <c r="AA9" s="21" t="s">
        <v>496</v>
      </c>
      <c r="AB9" s="21">
        <v>9.8000000000000007</v>
      </c>
      <c r="AC9" s="21" t="s">
        <v>499</v>
      </c>
      <c r="AD9" s="21">
        <v>56</v>
      </c>
    </row>
    <row r="10" spans="1:30" ht="15.75" customHeight="1" thickBot="1" x14ac:dyDescent="0.3">
      <c r="A10" s="21">
        <v>5</v>
      </c>
      <c r="B10" s="22">
        <v>6.8733590733590739E-3</v>
      </c>
      <c r="C10" s="22">
        <v>1.9575289575289572E-3</v>
      </c>
      <c r="D10" s="22">
        <v>8.8999999999999999E-3</v>
      </c>
      <c r="F10" s="21" t="s">
        <v>479</v>
      </c>
      <c r="G10" s="23">
        <v>23227</v>
      </c>
      <c r="H10" s="21">
        <v>0.9</v>
      </c>
      <c r="K10" s="16">
        <f>LARGE(B20:C20,1)/(B20+C20)</f>
        <v>0.54465660448503761</v>
      </c>
      <c r="W10" s="21">
        <v>9</v>
      </c>
      <c r="X10" s="21">
        <v>2550</v>
      </c>
      <c r="Y10" s="24">
        <v>44636</v>
      </c>
      <c r="Z10" s="21" t="s">
        <v>514</v>
      </c>
      <c r="AA10" s="21" t="s">
        <v>494</v>
      </c>
      <c r="AB10" s="21">
        <v>9.8000000000000007</v>
      </c>
      <c r="AC10" s="21" t="s">
        <v>499</v>
      </c>
      <c r="AD10" s="21">
        <v>55</v>
      </c>
    </row>
    <row r="11" spans="1:30" ht="15.75" customHeight="1" thickBot="1" x14ac:dyDescent="0.3">
      <c r="A11" s="21">
        <v>6</v>
      </c>
      <c r="B11" s="22">
        <v>2.0570270270270273E-2</v>
      </c>
      <c r="C11" s="22">
        <v>8.3822393822393822E-3</v>
      </c>
      <c r="D11" s="22">
        <v>2.8899999999999999E-2</v>
      </c>
      <c r="F11" s="21" t="s">
        <v>480</v>
      </c>
      <c r="G11" s="23">
        <v>22831</v>
      </c>
      <c r="H11" s="21">
        <v>0.89</v>
      </c>
      <c r="K11" s="16">
        <f>LARGE(B21:C21,1)/(B21+C21)</f>
        <v>0.56205946382084737</v>
      </c>
      <c r="W11" s="21">
        <v>10</v>
      </c>
      <c r="X11" s="21">
        <v>2547</v>
      </c>
      <c r="Y11" s="24">
        <v>44652</v>
      </c>
      <c r="Z11" s="21" t="s">
        <v>513</v>
      </c>
      <c r="AA11" s="21" t="s">
        <v>496</v>
      </c>
      <c r="AB11" s="21">
        <v>9.8000000000000007</v>
      </c>
      <c r="AC11" s="21" t="s">
        <v>499</v>
      </c>
      <c r="AD11" s="21">
        <v>58</v>
      </c>
    </row>
    <row r="12" spans="1:30" ht="15.75" customHeight="1" thickBot="1" x14ac:dyDescent="0.25">
      <c r="A12" s="21">
        <v>7</v>
      </c>
      <c r="B12" s="22">
        <v>3.0183011583011583E-2</v>
      </c>
      <c r="C12" s="22">
        <v>1.5911196911196909E-2</v>
      </c>
      <c r="D12" s="22">
        <v>4.5999999999999999E-2</v>
      </c>
      <c r="F12" s="21" t="s">
        <v>481</v>
      </c>
      <c r="G12" s="23">
        <v>23641</v>
      </c>
      <c r="H12" s="21">
        <v>0.92</v>
      </c>
      <c r="W12" s="21">
        <v>20</v>
      </c>
      <c r="X12" s="21">
        <v>2532</v>
      </c>
      <c r="Y12" s="24">
        <v>44609</v>
      </c>
      <c r="Z12" s="21" t="s">
        <v>514</v>
      </c>
      <c r="AA12" s="21" t="s">
        <v>495</v>
      </c>
      <c r="AB12" s="21">
        <v>9.8000000000000007</v>
      </c>
      <c r="AC12" s="21" t="s">
        <v>499</v>
      </c>
      <c r="AD12" s="21">
        <v>57</v>
      </c>
    </row>
    <row r="13" spans="1:30" ht="15.75" customHeight="1" thickBot="1" x14ac:dyDescent="0.25">
      <c r="A13" s="21">
        <v>8</v>
      </c>
      <c r="B13" s="22">
        <v>3.4018146718146722E-2</v>
      </c>
      <c r="C13" s="22">
        <v>2.2436293436293431E-2</v>
      </c>
      <c r="D13" s="22">
        <v>5.6399999999999999E-2</v>
      </c>
      <c r="F13" s="21" t="s">
        <v>482</v>
      </c>
      <c r="G13" s="23">
        <v>22989</v>
      </c>
      <c r="H13" s="21">
        <v>0.89</v>
      </c>
      <c r="W13" s="21">
        <v>25</v>
      </c>
      <c r="X13" s="21">
        <v>2522</v>
      </c>
      <c r="Y13" s="24">
        <v>44596</v>
      </c>
      <c r="Z13" s="21" t="s">
        <v>514</v>
      </c>
      <c r="AA13" s="21" t="s">
        <v>496</v>
      </c>
      <c r="AB13" s="21">
        <v>9.6999999999999993</v>
      </c>
      <c r="AC13" s="21" t="s">
        <v>499</v>
      </c>
      <c r="AD13" s="21">
        <v>57</v>
      </c>
    </row>
    <row r="14" spans="1:30" ht="15.75" customHeight="1" thickBot="1" x14ac:dyDescent="0.25">
      <c r="A14" s="21">
        <v>9</v>
      </c>
      <c r="B14" s="22">
        <v>3.6359073359073353E-2</v>
      </c>
      <c r="C14" s="22">
        <v>2.615057915057915E-2</v>
      </c>
      <c r="D14" s="22">
        <v>6.25E-2</v>
      </c>
      <c r="F14" s="21" t="s">
        <v>483</v>
      </c>
      <c r="G14" s="23">
        <v>26951</v>
      </c>
      <c r="H14" s="21">
        <v>1.05</v>
      </c>
      <c r="W14" s="21">
        <v>30</v>
      </c>
      <c r="X14" s="21">
        <v>2510</v>
      </c>
      <c r="Y14" s="24">
        <v>44601</v>
      </c>
      <c r="Z14" s="21" t="s">
        <v>513</v>
      </c>
      <c r="AA14" s="21" t="s">
        <v>494</v>
      </c>
      <c r="AB14" s="21">
        <v>9.6999999999999993</v>
      </c>
      <c r="AC14" s="21" t="s">
        <v>499</v>
      </c>
      <c r="AD14" s="21">
        <v>60</v>
      </c>
    </row>
    <row r="15" spans="1:30" ht="15.75" customHeight="1" thickBot="1" x14ac:dyDescent="0.25">
      <c r="A15" s="21">
        <v>10</v>
      </c>
      <c r="B15" s="22">
        <v>3.7504633204633209E-2</v>
      </c>
      <c r="C15" s="22">
        <v>3.0115830115830116E-2</v>
      </c>
      <c r="D15" s="22">
        <v>6.7599999999999993E-2</v>
      </c>
      <c r="F15" s="21" t="s">
        <v>484</v>
      </c>
      <c r="G15" s="23">
        <v>25819</v>
      </c>
      <c r="H15" s="21">
        <v>1</v>
      </c>
      <c r="W15" s="21">
        <v>35</v>
      </c>
      <c r="X15" s="21">
        <v>2502</v>
      </c>
      <c r="Y15" s="24">
        <v>44610</v>
      </c>
      <c r="Z15" s="21" t="s">
        <v>514</v>
      </c>
      <c r="AA15" s="21" t="s">
        <v>496</v>
      </c>
      <c r="AB15" s="21">
        <v>9.6999999999999993</v>
      </c>
      <c r="AC15" s="21" t="s">
        <v>499</v>
      </c>
      <c r="AD15" s="21">
        <v>57</v>
      </c>
    </row>
    <row r="16" spans="1:30" ht="15.75" customHeight="1" thickBot="1" x14ac:dyDescent="0.25">
      <c r="A16" s="21">
        <v>11</v>
      </c>
      <c r="B16" s="22">
        <v>3.7355212355212358E-2</v>
      </c>
      <c r="C16" s="22">
        <v>3.3528957528957529E-2</v>
      </c>
      <c r="D16" s="22">
        <v>7.0900000000000005E-2</v>
      </c>
      <c r="F16" s="21" t="s">
        <v>485</v>
      </c>
      <c r="G16" s="23">
        <v>25755</v>
      </c>
      <c r="H16" s="21">
        <v>1</v>
      </c>
      <c r="W16" s="21">
        <v>40</v>
      </c>
      <c r="X16" s="21">
        <v>2493</v>
      </c>
      <c r="Y16" s="24">
        <v>44623</v>
      </c>
      <c r="Z16" s="21" t="s">
        <v>514</v>
      </c>
      <c r="AA16" s="21" t="s">
        <v>495</v>
      </c>
      <c r="AB16" s="21">
        <v>9.6</v>
      </c>
      <c r="AC16" s="21" t="s">
        <v>499</v>
      </c>
      <c r="AD16" s="21">
        <v>55</v>
      </c>
    </row>
    <row r="17" spans="1:30" ht="15.75" customHeight="1" thickBot="1" x14ac:dyDescent="0.25">
      <c r="A17" s="21">
        <v>12</v>
      </c>
      <c r="B17" s="22">
        <v>3.7504633204633209E-2</v>
      </c>
      <c r="C17" s="22">
        <v>3.689189189189189E-2</v>
      </c>
      <c r="D17" s="22">
        <v>7.4399999999999994E-2</v>
      </c>
      <c r="W17" s="21">
        <v>45</v>
      </c>
      <c r="X17" s="21">
        <v>2477</v>
      </c>
      <c r="Y17" s="24">
        <v>44861</v>
      </c>
      <c r="Z17" s="21" t="s">
        <v>514</v>
      </c>
      <c r="AA17" s="21" t="s">
        <v>495</v>
      </c>
      <c r="AB17" s="21">
        <v>9.6</v>
      </c>
      <c r="AC17" s="21" t="s">
        <v>499</v>
      </c>
      <c r="AD17" s="21">
        <v>55</v>
      </c>
    </row>
    <row r="18" spans="1:30" ht="15.75" customHeight="1" thickBot="1" x14ac:dyDescent="0.25">
      <c r="A18" s="21">
        <v>13</v>
      </c>
      <c r="B18" s="22">
        <v>3.5910810810810809E-2</v>
      </c>
      <c r="C18" s="22">
        <v>3.6440154440154436E-2</v>
      </c>
      <c r="D18" s="22">
        <v>7.2400000000000006E-2</v>
      </c>
      <c r="W18" s="21">
        <v>50</v>
      </c>
      <c r="X18" s="21">
        <v>2470</v>
      </c>
      <c r="Y18" s="24">
        <v>44593</v>
      </c>
      <c r="Z18" s="21" t="s">
        <v>514</v>
      </c>
      <c r="AA18" s="21" t="s">
        <v>493</v>
      </c>
      <c r="AB18" s="21">
        <v>9.5</v>
      </c>
      <c r="AC18" s="21" t="s">
        <v>499</v>
      </c>
      <c r="AD18" s="21">
        <v>57</v>
      </c>
    </row>
    <row r="19" spans="1:30" ht="15.75" customHeight="1" thickBot="1" x14ac:dyDescent="0.25">
      <c r="A19" s="21">
        <v>14</v>
      </c>
      <c r="B19" s="22">
        <v>3.4715444015444012E-2</v>
      </c>
      <c r="C19" s="22">
        <v>3.8749034749034753E-2</v>
      </c>
      <c r="D19" s="22">
        <v>7.3499999999999996E-2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2447</v>
      </c>
      <c r="Y19" s="24">
        <v>44575</v>
      </c>
      <c r="Z19" s="21" t="s">
        <v>515</v>
      </c>
      <c r="AA19" s="21" t="s">
        <v>496</v>
      </c>
      <c r="AB19" s="21">
        <v>9.4</v>
      </c>
      <c r="AC19" s="21" t="s">
        <v>499</v>
      </c>
      <c r="AD19" s="21">
        <v>54</v>
      </c>
    </row>
    <row r="20" spans="1:30" ht="15.75" customHeight="1" thickBot="1" x14ac:dyDescent="0.25">
      <c r="A20" s="21">
        <v>15</v>
      </c>
      <c r="B20" s="22">
        <v>3.356988416988417E-2</v>
      </c>
      <c r="C20" s="22">
        <v>4.0154440154440155E-2</v>
      </c>
      <c r="D20" s="22">
        <v>7.3800000000000004E-2</v>
      </c>
      <c r="F20" s="21" t="s">
        <v>488</v>
      </c>
      <c r="G20" s="23">
        <v>18224</v>
      </c>
      <c r="H20" s="21">
        <v>0.71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2418</v>
      </c>
      <c r="Y20" s="24">
        <v>44607</v>
      </c>
      <c r="Z20" s="21" t="s">
        <v>514</v>
      </c>
      <c r="AA20" s="21" t="s">
        <v>493</v>
      </c>
      <c r="AB20" s="21">
        <v>9.3000000000000007</v>
      </c>
      <c r="AC20" s="21" t="s">
        <v>499</v>
      </c>
      <c r="AD20" s="21">
        <v>55</v>
      </c>
    </row>
    <row r="21" spans="1:30" ht="15.75" customHeight="1" thickBot="1" x14ac:dyDescent="0.25">
      <c r="A21" s="21">
        <v>16</v>
      </c>
      <c r="B21" s="22">
        <v>3.3320849420849417E-2</v>
      </c>
      <c r="C21" s="22">
        <v>4.276447876447876E-2</v>
      </c>
      <c r="D21" s="22">
        <v>7.6100000000000001E-2</v>
      </c>
      <c r="F21" s="21" t="s">
        <v>492</v>
      </c>
      <c r="G21" s="23">
        <v>26231</v>
      </c>
      <c r="H21" s="21">
        <v>1.02</v>
      </c>
      <c r="J21" s="12">
        <v>5</v>
      </c>
      <c r="K21" s="12">
        <f>X6</f>
        <v>2575</v>
      </c>
      <c r="L21" s="18"/>
      <c r="M21" s="12"/>
      <c r="N21" s="140">
        <f>K21/$F$2</f>
        <v>9.9420849420849416E-2</v>
      </c>
      <c r="W21" s="21">
        <v>125</v>
      </c>
      <c r="X21" s="21">
        <v>2399</v>
      </c>
      <c r="Y21" s="24">
        <v>44854</v>
      </c>
      <c r="Z21" s="21" t="s">
        <v>513</v>
      </c>
      <c r="AA21" s="21" t="s">
        <v>495</v>
      </c>
      <c r="AB21" s="21">
        <v>9.3000000000000007</v>
      </c>
      <c r="AC21" s="21" t="s">
        <v>499</v>
      </c>
      <c r="AD21" s="21">
        <v>59</v>
      </c>
    </row>
    <row r="22" spans="1:30" ht="15.75" customHeight="1" thickBot="1" x14ac:dyDescent="0.25">
      <c r="A22" s="21">
        <v>17</v>
      </c>
      <c r="B22" s="22">
        <v>3.1228957528957532E-2</v>
      </c>
      <c r="C22" s="22">
        <v>4.3667953667953667E-2</v>
      </c>
      <c r="D22" s="22">
        <v>7.4899999999999994E-2</v>
      </c>
      <c r="F22" s="21" t="s">
        <v>493</v>
      </c>
      <c r="G22" s="23">
        <v>27836</v>
      </c>
      <c r="H22" s="21">
        <v>1.08</v>
      </c>
      <c r="J22" s="12">
        <v>10</v>
      </c>
      <c r="K22" s="12">
        <f>X11</f>
        <v>2547</v>
      </c>
      <c r="L22" s="18"/>
      <c r="M22" s="12"/>
      <c r="N22" s="140">
        <f t="shared" ref="N22:N28" si="0">K22/$F$2</f>
        <v>9.8339768339768346E-2</v>
      </c>
      <c r="W22" s="21">
        <v>150</v>
      </c>
      <c r="X22" s="21">
        <v>2379</v>
      </c>
      <c r="Y22" s="24">
        <v>44880</v>
      </c>
      <c r="Z22" s="21" t="s">
        <v>514</v>
      </c>
      <c r="AA22" s="21" t="s">
        <v>493</v>
      </c>
      <c r="AB22" s="21">
        <v>9.1999999999999993</v>
      </c>
      <c r="AC22" s="21" t="s">
        <v>499</v>
      </c>
      <c r="AD22" s="21">
        <v>58</v>
      </c>
    </row>
    <row r="23" spans="1:30" ht="15.75" customHeight="1" thickBot="1" x14ac:dyDescent="0.25">
      <c r="A23" s="21">
        <v>18</v>
      </c>
      <c r="B23" s="22">
        <v>2.594942084942085E-2</v>
      </c>
      <c r="C23" s="22">
        <v>3.5536679536679536E-2</v>
      </c>
      <c r="D23" s="22">
        <v>6.1499999999999999E-2</v>
      </c>
      <c r="F23" s="21" t="s">
        <v>494</v>
      </c>
      <c r="G23" s="23">
        <v>28506</v>
      </c>
      <c r="H23" s="21">
        <v>1.1100000000000001</v>
      </c>
      <c r="J23" s="12">
        <v>20</v>
      </c>
      <c r="K23" s="12">
        <f>X12</f>
        <v>2532</v>
      </c>
      <c r="L23" s="18"/>
      <c r="M23" s="12"/>
      <c r="N23" s="140">
        <f t="shared" si="0"/>
        <v>9.7760617760617757E-2</v>
      </c>
      <c r="W23" s="21">
        <v>175</v>
      </c>
      <c r="X23" s="21">
        <v>2364</v>
      </c>
      <c r="Y23" s="24">
        <v>44655</v>
      </c>
      <c r="Z23" s="21" t="s">
        <v>514</v>
      </c>
      <c r="AA23" s="21" t="s">
        <v>492</v>
      </c>
      <c r="AB23" s="21">
        <v>9.1</v>
      </c>
      <c r="AC23" s="21" t="s">
        <v>499</v>
      </c>
      <c r="AD23" s="21">
        <v>56</v>
      </c>
    </row>
    <row r="24" spans="1:30" ht="15.75" customHeight="1" thickBot="1" x14ac:dyDescent="0.25">
      <c r="A24" s="21">
        <v>19</v>
      </c>
      <c r="B24" s="22">
        <v>1.9374903474903473E-2</v>
      </c>
      <c r="C24" s="22">
        <v>2.67027027027027E-2</v>
      </c>
      <c r="D24" s="22">
        <v>4.6100000000000002E-2</v>
      </c>
      <c r="F24" s="21" t="s">
        <v>495</v>
      </c>
      <c r="G24" s="23">
        <v>27902</v>
      </c>
      <c r="H24" s="21">
        <v>1.08</v>
      </c>
      <c r="J24" s="12">
        <v>30</v>
      </c>
      <c r="K24" s="12">
        <f>X14</f>
        <v>2510</v>
      </c>
      <c r="L24" s="18"/>
      <c r="M24" s="12"/>
      <c r="N24" s="140">
        <f t="shared" si="0"/>
        <v>9.6911196911196915E-2</v>
      </c>
      <c r="W24" s="21">
        <v>200</v>
      </c>
      <c r="X24" s="21">
        <v>2350</v>
      </c>
      <c r="Y24" s="24">
        <v>44638</v>
      </c>
      <c r="Z24" s="21" t="s">
        <v>513</v>
      </c>
      <c r="AA24" s="21" t="s">
        <v>496</v>
      </c>
      <c r="AB24" s="21">
        <v>9.1</v>
      </c>
      <c r="AC24" s="21" t="s">
        <v>499</v>
      </c>
      <c r="AD24" s="21">
        <v>57</v>
      </c>
    </row>
    <row r="25" spans="1:30" ht="15.75" customHeight="1" thickBot="1" x14ac:dyDescent="0.25">
      <c r="A25" s="21">
        <v>20</v>
      </c>
      <c r="B25" s="22">
        <v>1.4643243243243243E-2</v>
      </c>
      <c r="C25" s="22">
        <v>2.1231660231660232E-2</v>
      </c>
      <c r="D25" s="22">
        <v>3.5900000000000001E-2</v>
      </c>
      <c r="F25" s="21" t="s">
        <v>496</v>
      </c>
      <c r="G25" s="23">
        <v>29232</v>
      </c>
      <c r="H25" s="21">
        <v>1.1299999999999999</v>
      </c>
      <c r="J25" s="12">
        <v>50</v>
      </c>
      <c r="K25" s="12">
        <f>X18</f>
        <v>2470</v>
      </c>
      <c r="L25" s="18"/>
      <c r="M25" s="12"/>
      <c r="N25" s="140">
        <f t="shared" si="0"/>
        <v>9.5366795366795362E-2</v>
      </c>
    </row>
    <row r="26" spans="1:30" ht="15.75" customHeight="1" thickBot="1" x14ac:dyDescent="0.25">
      <c r="A26" s="21">
        <v>21</v>
      </c>
      <c r="B26" s="22">
        <v>1.0509266409266409E-2</v>
      </c>
      <c r="C26" s="22">
        <v>1.540926640926641E-2</v>
      </c>
      <c r="D26" s="22">
        <v>2.5899999999999999E-2</v>
      </c>
      <c r="F26" s="21" t="s">
        <v>497</v>
      </c>
      <c r="G26" s="23">
        <v>23040</v>
      </c>
      <c r="H26" s="21">
        <v>0.89</v>
      </c>
      <c r="J26" s="12">
        <v>100</v>
      </c>
      <c r="K26" s="12">
        <f>X20</f>
        <v>2418</v>
      </c>
      <c r="L26" s="18"/>
      <c r="M26" s="12"/>
      <c r="N26" s="140">
        <f t="shared" si="0"/>
        <v>9.3359073359073355E-2</v>
      </c>
    </row>
    <row r="27" spans="1:30" ht="15.75" customHeight="1" thickBot="1" x14ac:dyDescent="0.25">
      <c r="A27" s="21">
        <v>22</v>
      </c>
      <c r="B27" s="22">
        <v>7.0227799227799226E-3</v>
      </c>
      <c r="C27" s="22">
        <v>1.0239382239382241E-2</v>
      </c>
      <c r="D27" s="22">
        <v>1.7299999999999999E-2</v>
      </c>
      <c r="J27" s="12">
        <v>150</v>
      </c>
      <c r="K27" s="12">
        <f>X22</f>
        <v>2379</v>
      </c>
      <c r="L27" s="18"/>
      <c r="M27" s="12"/>
      <c r="N27" s="140">
        <f t="shared" si="0"/>
        <v>9.1853281853281857E-2</v>
      </c>
    </row>
    <row r="28" spans="1:30" ht="15.75" customHeight="1" thickBot="1" x14ac:dyDescent="0.25">
      <c r="A28" s="21">
        <v>23</v>
      </c>
      <c r="B28" s="22">
        <v>3.6857142857142861E-3</v>
      </c>
      <c r="C28" s="22">
        <v>6.0733590733590727E-3</v>
      </c>
      <c r="D28" s="22">
        <v>9.7999999999999997E-3</v>
      </c>
      <c r="J28" s="12">
        <v>200</v>
      </c>
      <c r="K28" s="12">
        <f>X24</f>
        <v>2350</v>
      </c>
      <c r="L28" s="18"/>
      <c r="M28" s="12"/>
      <c r="N28" s="140">
        <f t="shared" si="0"/>
        <v>9.0733590733590733E-2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84FD4FC-61FB-461D-B641-F8E51C8B23C0}">
  <sheetPr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25">
      <c r="A1" s="151" t="s">
        <v>680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22000</v>
      </c>
      <c r="H2" s="7" t="s">
        <v>462</v>
      </c>
      <c r="W2" s="21">
        <v>1</v>
      </c>
      <c r="X2" s="21">
        <v>3048</v>
      </c>
      <c r="Y2" s="24">
        <v>44894</v>
      </c>
      <c r="Z2" s="21" t="s">
        <v>514</v>
      </c>
      <c r="AA2" s="21" t="s">
        <v>493</v>
      </c>
      <c r="AB2" s="21">
        <v>13.9</v>
      </c>
      <c r="AC2" s="21" t="s">
        <v>499</v>
      </c>
      <c r="AD2" s="21">
        <v>56</v>
      </c>
    </row>
    <row r="3" spans="1:30" ht="15.75" customHeight="1" thickBot="1" x14ac:dyDescent="0.25">
      <c r="W3" s="21">
        <v>2</v>
      </c>
      <c r="X3" s="21">
        <v>3045</v>
      </c>
      <c r="Y3" s="24">
        <v>44894</v>
      </c>
      <c r="Z3" s="21" t="s">
        <v>513</v>
      </c>
      <c r="AA3" s="21" t="s">
        <v>493</v>
      </c>
      <c r="AB3" s="21">
        <v>13.8</v>
      </c>
      <c r="AC3" s="21" t="s">
        <v>499</v>
      </c>
      <c r="AD3" s="21">
        <v>62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2924</v>
      </c>
      <c r="Y4" s="24">
        <v>44670</v>
      </c>
      <c r="Z4" s="21" t="s">
        <v>513</v>
      </c>
      <c r="AA4" s="21" t="s">
        <v>493</v>
      </c>
      <c r="AB4" s="21">
        <v>13.3</v>
      </c>
      <c r="AC4" s="21" t="s">
        <v>499</v>
      </c>
      <c r="AD4" s="21">
        <v>65</v>
      </c>
    </row>
    <row r="5" spans="1:30" ht="15.75" customHeight="1" thickBot="1" x14ac:dyDescent="0.25">
      <c r="A5" s="21">
        <v>0</v>
      </c>
      <c r="B5" s="22">
        <v>2.2472727272727271E-3</v>
      </c>
      <c r="C5" s="22">
        <v>4.5590909090909093E-3</v>
      </c>
      <c r="D5" s="41">
        <v>6.7999999999999996E-3</v>
      </c>
      <c r="F5" s="21" t="s">
        <v>471</v>
      </c>
      <c r="G5" s="23">
        <v>21572</v>
      </c>
      <c r="H5" s="21">
        <v>0.99</v>
      </c>
      <c r="J5" s="164" t="s">
        <v>472</v>
      </c>
      <c r="K5" s="165"/>
      <c r="L5" s="165"/>
      <c r="M5" s="165"/>
      <c r="N5" s="166"/>
      <c r="W5" s="21">
        <v>4</v>
      </c>
      <c r="X5" s="21">
        <v>2695</v>
      </c>
      <c r="Y5" s="24">
        <v>44869</v>
      </c>
      <c r="Z5" s="21" t="s">
        <v>513</v>
      </c>
      <c r="AA5" s="21" t="s">
        <v>496</v>
      </c>
      <c r="AB5" s="21">
        <v>12.3</v>
      </c>
      <c r="AC5" s="21" t="s">
        <v>499</v>
      </c>
      <c r="AD5" s="21">
        <v>60</v>
      </c>
    </row>
    <row r="6" spans="1:30" ht="15.75" customHeight="1" thickBot="1" x14ac:dyDescent="0.25">
      <c r="A6" s="21">
        <v>1</v>
      </c>
      <c r="B6" s="22">
        <v>1.4045454545454545E-3</v>
      </c>
      <c r="C6" s="22">
        <v>2.9499999999999995E-3</v>
      </c>
      <c r="D6" s="22">
        <v>4.3E-3</v>
      </c>
      <c r="F6" s="21" t="s">
        <v>473</v>
      </c>
      <c r="G6" s="23">
        <v>23428</v>
      </c>
      <c r="H6" s="21">
        <v>1.07</v>
      </c>
      <c r="J6" s="113" t="s">
        <v>474</v>
      </c>
      <c r="K6" s="114">
        <f>LARGE((K8,K9),1)</f>
        <v>0.68557037170290758</v>
      </c>
      <c r="L6" s="45"/>
      <c r="M6" s="45"/>
      <c r="N6" s="114" t="s">
        <v>498</v>
      </c>
      <c r="W6" s="21">
        <v>5</v>
      </c>
      <c r="X6" s="21">
        <v>2668</v>
      </c>
      <c r="Y6" s="24">
        <v>44902</v>
      </c>
      <c r="Z6" s="21" t="s">
        <v>524</v>
      </c>
      <c r="AA6" s="21" t="s">
        <v>494</v>
      </c>
      <c r="AB6" s="21">
        <v>12.1</v>
      </c>
      <c r="AC6" s="21" t="s">
        <v>498</v>
      </c>
      <c r="AD6" s="21">
        <v>73</v>
      </c>
    </row>
    <row r="7" spans="1:30" ht="15.75" customHeight="1" thickBot="1" x14ac:dyDescent="0.25">
      <c r="A7" s="21">
        <v>2</v>
      </c>
      <c r="B7" s="22">
        <v>1.3109090909090909E-3</v>
      </c>
      <c r="C7" s="22">
        <v>2.7354545454545457E-3</v>
      </c>
      <c r="D7" s="22">
        <v>4.0000000000000001E-3</v>
      </c>
      <c r="F7" s="21" t="s">
        <v>475</v>
      </c>
      <c r="G7" s="23">
        <v>23554</v>
      </c>
      <c r="H7" s="21">
        <v>1.08</v>
      </c>
      <c r="J7" s="12" t="s">
        <v>476</v>
      </c>
      <c r="K7" s="114">
        <f>LARGE((K10,K11),1)</f>
        <v>0.61218860820454446</v>
      </c>
      <c r="L7" s="45"/>
      <c r="M7" s="45"/>
      <c r="N7" s="114" t="s">
        <v>499</v>
      </c>
      <c r="W7" s="21">
        <v>6</v>
      </c>
      <c r="X7" s="21">
        <v>2628</v>
      </c>
      <c r="Y7" s="24">
        <v>44893</v>
      </c>
      <c r="Z7" s="21" t="s">
        <v>514</v>
      </c>
      <c r="AA7" s="21" t="s">
        <v>492</v>
      </c>
      <c r="AB7" s="21">
        <v>11.9</v>
      </c>
      <c r="AC7" s="21" t="s">
        <v>499</v>
      </c>
      <c r="AD7" s="21">
        <v>60</v>
      </c>
    </row>
    <row r="8" spans="1:30" ht="15.75" customHeight="1" thickBot="1" x14ac:dyDescent="0.3">
      <c r="A8" s="21">
        <v>3</v>
      </c>
      <c r="B8" s="22">
        <v>2.0600000000000002E-3</v>
      </c>
      <c r="C8" s="22">
        <v>1.7163636363636365E-3</v>
      </c>
      <c r="D8" s="22">
        <v>3.7000000000000002E-3</v>
      </c>
      <c r="F8" s="21" t="s">
        <v>477</v>
      </c>
      <c r="G8" s="23">
        <v>23148</v>
      </c>
      <c r="H8" s="21">
        <v>1.06</v>
      </c>
      <c r="K8" s="16">
        <f>LARGE(B11:C11,1)/(B11+C11)</f>
        <v>0.68557037170290758</v>
      </c>
      <c r="W8" s="21">
        <v>7</v>
      </c>
      <c r="X8" s="21">
        <v>2614</v>
      </c>
      <c r="Y8" s="24">
        <v>44893</v>
      </c>
      <c r="Z8" s="21" t="s">
        <v>513</v>
      </c>
      <c r="AA8" s="21" t="s">
        <v>492</v>
      </c>
      <c r="AB8" s="21">
        <v>11.9</v>
      </c>
      <c r="AC8" s="21" t="s">
        <v>499</v>
      </c>
      <c r="AD8" s="21">
        <v>62</v>
      </c>
    </row>
    <row r="9" spans="1:30" ht="15.75" customHeight="1" thickBot="1" x14ac:dyDescent="0.3">
      <c r="A9" s="21">
        <v>4</v>
      </c>
      <c r="B9" s="22">
        <v>3.4645454545454545E-3</v>
      </c>
      <c r="C9" s="22">
        <v>1.8236363636363634E-3</v>
      </c>
      <c r="D9" s="22">
        <v>5.3E-3</v>
      </c>
      <c r="F9" s="21" t="s">
        <v>478</v>
      </c>
      <c r="G9" s="23">
        <v>21255</v>
      </c>
      <c r="H9" s="21">
        <v>0.97</v>
      </c>
      <c r="K9" s="16">
        <f>LARGE(B12:C12,1)/(B12+C12)</f>
        <v>0.682837449343632</v>
      </c>
      <c r="W9" s="21">
        <v>8</v>
      </c>
      <c r="X9" s="21">
        <v>2498</v>
      </c>
      <c r="Y9" s="24">
        <v>44795</v>
      </c>
      <c r="Z9" s="21" t="s">
        <v>513</v>
      </c>
      <c r="AA9" s="21" t="s">
        <v>492</v>
      </c>
      <c r="AB9" s="21">
        <v>11.4</v>
      </c>
      <c r="AC9" s="21" t="s">
        <v>499</v>
      </c>
      <c r="AD9" s="21">
        <v>68</v>
      </c>
    </row>
    <row r="10" spans="1:30" ht="15.75" customHeight="1" thickBot="1" x14ac:dyDescent="0.3">
      <c r="A10" s="21">
        <v>5</v>
      </c>
      <c r="B10" s="22">
        <v>9.8318181818181829E-3</v>
      </c>
      <c r="C10" s="22">
        <v>4.4518181818181818E-3</v>
      </c>
      <c r="D10" s="22">
        <v>1.4200000000000001E-2</v>
      </c>
      <c r="F10" s="21" t="s">
        <v>479</v>
      </c>
      <c r="G10" s="23">
        <v>20441</v>
      </c>
      <c r="H10" s="21">
        <v>0.93</v>
      </c>
      <c r="K10" s="16">
        <f>LARGE(B20:C20,1)/(B20+C20)</f>
        <v>0.58794539035293836</v>
      </c>
      <c r="W10" s="21">
        <v>9</v>
      </c>
      <c r="X10" s="21">
        <v>2475</v>
      </c>
      <c r="Y10" s="24">
        <v>44909</v>
      </c>
      <c r="Z10" s="21" t="s">
        <v>513</v>
      </c>
      <c r="AA10" s="21" t="s">
        <v>494</v>
      </c>
      <c r="AB10" s="21">
        <v>11.3</v>
      </c>
      <c r="AC10" s="21" t="s">
        <v>499</v>
      </c>
      <c r="AD10" s="21">
        <v>61</v>
      </c>
    </row>
    <row r="11" spans="1:30" ht="15.75" customHeight="1" thickBot="1" x14ac:dyDescent="0.3">
      <c r="A11" s="21">
        <v>6</v>
      </c>
      <c r="B11" s="22">
        <v>2.7716363636363636E-2</v>
      </c>
      <c r="C11" s="22">
        <v>1.271181818181818E-2</v>
      </c>
      <c r="D11" s="22">
        <v>4.02E-2</v>
      </c>
      <c r="F11" s="21" t="s">
        <v>480</v>
      </c>
      <c r="G11" s="23">
        <v>19995</v>
      </c>
      <c r="H11" s="21">
        <v>0.91</v>
      </c>
      <c r="K11" s="16">
        <f>LARGE(B21:C21,1)/(B21+C21)</f>
        <v>0.61218860820454446</v>
      </c>
      <c r="W11" s="21">
        <v>10</v>
      </c>
      <c r="X11" s="21">
        <v>2464</v>
      </c>
      <c r="Y11" s="24">
        <v>44859</v>
      </c>
      <c r="Z11" s="21" t="s">
        <v>513</v>
      </c>
      <c r="AA11" s="21" t="s">
        <v>493</v>
      </c>
      <c r="AB11" s="21">
        <v>11.2</v>
      </c>
      <c r="AC11" s="21" t="s">
        <v>499</v>
      </c>
      <c r="AD11" s="21">
        <v>63</v>
      </c>
    </row>
    <row r="12" spans="1:30" ht="15.75" customHeight="1" thickBot="1" x14ac:dyDescent="0.25">
      <c r="A12" s="21">
        <v>7</v>
      </c>
      <c r="B12" s="22">
        <v>4.4804999999999998E-2</v>
      </c>
      <c r="C12" s="22">
        <v>2.0810909090909092E-2</v>
      </c>
      <c r="D12" s="22">
        <v>6.5299999999999997E-2</v>
      </c>
      <c r="F12" s="21" t="s">
        <v>481</v>
      </c>
      <c r="G12" s="23">
        <v>21626</v>
      </c>
      <c r="H12" s="21">
        <v>0.99</v>
      </c>
      <c r="W12" s="21">
        <v>20</v>
      </c>
      <c r="X12" s="21">
        <v>2387</v>
      </c>
      <c r="Y12" s="24">
        <v>44657</v>
      </c>
      <c r="Z12" s="21" t="s">
        <v>513</v>
      </c>
      <c r="AA12" s="21" t="s">
        <v>494</v>
      </c>
      <c r="AB12" s="21">
        <v>10.8</v>
      </c>
      <c r="AC12" s="21" t="s">
        <v>499</v>
      </c>
      <c r="AD12" s="21">
        <v>65</v>
      </c>
    </row>
    <row r="13" spans="1:30" ht="15.75" customHeight="1" thickBot="1" x14ac:dyDescent="0.25">
      <c r="A13" s="21">
        <v>8</v>
      </c>
      <c r="B13" s="22">
        <v>3.5441363636363639E-2</v>
      </c>
      <c r="C13" s="22">
        <v>2.3599999999999996E-2</v>
      </c>
      <c r="D13" s="22">
        <v>5.8799999999999998E-2</v>
      </c>
      <c r="F13" s="21" t="s">
        <v>482</v>
      </c>
      <c r="G13" s="23">
        <v>21195</v>
      </c>
      <c r="H13" s="21">
        <v>0.97</v>
      </c>
      <c r="W13" s="21">
        <v>25</v>
      </c>
      <c r="X13" s="21">
        <v>2377</v>
      </c>
      <c r="Y13" s="24">
        <v>44650</v>
      </c>
      <c r="Z13" s="21" t="s">
        <v>513</v>
      </c>
      <c r="AA13" s="21" t="s">
        <v>494</v>
      </c>
      <c r="AB13" s="21">
        <v>10.8</v>
      </c>
      <c r="AC13" s="21" t="s">
        <v>499</v>
      </c>
      <c r="AD13" s="21">
        <v>65</v>
      </c>
    </row>
    <row r="14" spans="1:30" ht="15.75" customHeight="1" thickBot="1" x14ac:dyDescent="0.25">
      <c r="A14" s="21">
        <v>9</v>
      </c>
      <c r="B14" s="22">
        <v>2.8371818181818186E-2</v>
      </c>
      <c r="C14" s="22">
        <v>2.542363636363636E-2</v>
      </c>
      <c r="D14" s="22">
        <v>5.3499999999999999E-2</v>
      </c>
      <c r="F14" s="21" t="s">
        <v>483</v>
      </c>
      <c r="G14" s="23">
        <v>22767</v>
      </c>
      <c r="H14" s="21">
        <v>1.04</v>
      </c>
      <c r="W14" s="21">
        <v>30</v>
      </c>
      <c r="X14" s="21">
        <v>2363</v>
      </c>
      <c r="Y14" s="24">
        <v>44663</v>
      </c>
      <c r="Z14" s="21" t="s">
        <v>513</v>
      </c>
      <c r="AA14" s="21" t="s">
        <v>493</v>
      </c>
      <c r="AB14" s="21">
        <v>10.7</v>
      </c>
      <c r="AC14" s="21" t="s">
        <v>499</v>
      </c>
      <c r="AD14" s="21">
        <v>67</v>
      </c>
    </row>
    <row r="15" spans="1:30" ht="15.75" customHeight="1" thickBot="1" x14ac:dyDescent="0.25">
      <c r="A15" s="21">
        <v>10</v>
      </c>
      <c r="B15" s="22">
        <v>2.8044090909090911E-2</v>
      </c>
      <c r="C15" s="22">
        <v>2.7730000000000001E-2</v>
      </c>
      <c r="D15" s="22">
        <v>5.5500000000000001E-2</v>
      </c>
      <c r="F15" s="21" t="s">
        <v>484</v>
      </c>
      <c r="G15" s="23">
        <v>21936</v>
      </c>
      <c r="H15" s="21">
        <v>1</v>
      </c>
      <c r="W15" s="21">
        <v>35</v>
      </c>
      <c r="X15" s="21">
        <v>2351</v>
      </c>
      <c r="Y15" s="24">
        <v>44587</v>
      </c>
      <c r="Z15" s="21" t="s">
        <v>513</v>
      </c>
      <c r="AA15" s="21" t="s">
        <v>494</v>
      </c>
      <c r="AB15" s="21">
        <v>10.7</v>
      </c>
      <c r="AC15" s="21" t="s">
        <v>499</v>
      </c>
      <c r="AD15" s="21">
        <v>62</v>
      </c>
    </row>
    <row r="16" spans="1:30" ht="15.75" customHeight="1" thickBot="1" x14ac:dyDescent="0.25">
      <c r="A16" s="21">
        <v>11</v>
      </c>
      <c r="B16" s="22">
        <v>2.888681818181818E-2</v>
      </c>
      <c r="C16" s="22">
        <v>3.0572727272727272E-2</v>
      </c>
      <c r="D16" s="22">
        <v>5.9200000000000003E-2</v>
      </c>
      <c r="F16" s="21" t="s">
        <v>485</v>
      </c>
      <c r="G16" s="23">
        <v>22194</v>
      </c>
      <c r="H16" s="21">
        <v>1.01</v>
      </c>
      <c r="W16" s="21">
        <v>40</v>
      </c>
      <c r="X16" s="21">
        <v>2346</v>
      </c>
      <c r="Y16" s="24">
        <v>44854</v>
      </c>
      <c r="Z16" s="21" t="s">
        <v>513</v>
      </c>
      <c r="AA16" s="21" t="s">
        <v>495</v>
      </c>
      <c r="AB16" s="21">
        <v>10.7</v>
      </c>
      <c r="AC16" s="21" t="s">
        <v>499</v>
      </c>
      <c r="AD16" s="21">
        <v>60</v>
      </c>
    </row>
    <row r="17" spans="1:30" ht="15.75" customHeight="1" thickBot="1" x14ac:dyDescent="0.25">
      <c r="A17" s="21">
        <v>12</v>
      </c>
      <c r="B17" s="22">
        <v>2.9776363636363639E-2</v>
      </c>
      <c r="C17" s="22">
        <v>3.4434545454545454E-2</v>
      </c>
      <c r="D17" s="22">
        <v>6.3899999999999998E-2</v>
      </c>
      <c r="W17" s="21">
        <v>45</v>
      </c>
      <c r="X17" s="21">
        <v>2344</v>
      </c>
      <c r="Y17" s="24">
        <v>44658</v>
      </c>
      <c r="Z17" s="21" t="s">
        <v>514</v>
      </c>
      <c r="AA17" s="21" t="s">
        <v>495</v>
      </c>
      <c r="AB17" s="21">
        <v>10.7</v>
      </c>
      <c r="AC17" s="21" t="s">
        <v>499</v>
      </c>
      <c r="AD17" s="21">
        <v>64</v>
      </c>
    </row>
    <row r="18" spans="1:30" ht="15.75" customHeight="1" thickBot="1" x14ac:dyDescent="0.25">
      <c r="A18" s="21">
        <v>13</v>
      </c>
      <c r="B18" s="22">
        <v>2.9027272727272728E-2</v>
      </c>
      <c r="C18" s="22">
        <v>3.6580000000000001E-2</v>
      </c>
      <c r="D18" s="22">
        <v>6.5299999999999997E-2</v>
      </c>
      <c r="W18" s="21">
        <v>50</v>
      </c>
      <c r="X18" s="21">
        <v>2339</v>
      </c>
      <c r="Y18" s="24">
        <v>44904</v>
      </c>
      <c r="Z18" s="21" t="s">
        <v>513</v>
      </c>
      <c r="AA18" s="21" t="s">
        <v>496</v>
      </c>
      <c r="AB18" s="21">
        <v>10.6</v>
      </c>
      <c r="AC18" s="21" t="s">
        <v>499</v>
      </c>
      <c r="AD18" s="21">
        <v>60</v>
      </c>
    </row>
    <row r="19" spans="1:30" ht="15.75" customHeight="1" thickBot="1" x14ac:dyDescent="0.25">
      <c r="A19" s="21">
        <v>14</v>
      </c>
      <c r="B19" s="22">
        <v>2.9776363636363639E-2</v>
      </c>
      <c r="C19" s="22">
        <v>3.8993636363636362E-2</v>
      </c>
      <c r="D19" s="22">
        <v>6.8500000000000005E-2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2310</v>
      </c>
      <c r="Y19" s="24">
        <v>44862</v>
      </c>
      <c r="Z19" s="21" t="s">
        <v>514</v>
      </c>
      <c r="AA19" s="21" t="s">
        <v>496</v>
      </c>
      <c r="AB19" s="21">
        <v>10.5</v>
      </c>
      <c r="AC19" s="21" t="s">
        <v>499</v>
      </c>
      <c r="AD19" s="21">
        <v>57</v>
      </c>
    </row>
    <row r="20" spans="1:30" ht="15.75" customHeight="1" thickBot="1" x14ac:dyDescent="0.25">
      <c r="A20" s="21">
        <v>15</v>
      </c>
      <c r="B20" s="22">
        <v>3.1087272727272724E-2</v>
      </c>
      <c r="C20" s="22">
        <v>4.4357272727272724E-2</v>
      </c>
      <c r="D20" s="22">
        <v>7.51E-2</v>
      </c>
      <c r="F20" s="21" t="s">
        <v>488</v>
      </c>
      <c r="G20" s="23">
        <v>14614</v>
      </c>
      <c r="H20" s="21">
        <v>0.67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2291</v>
      </c>
      <c r="Y20" s="24">
        <v>44883</v>
      </c>
      <c r="Z20" s="21" t="s">
        <v>514</v>
      </c>
      <c r="AA20" s="21" t="s">
        <v>496</v>
      </c>
      <c r="AB20" s="21">
        <v>10.4</v>
      </c>
      <c r="AC20" s="21" t="s">
        <v>499</v>
      </c>
      <c r="AD20" s="21">
        <v>55</v>
      </c>
    </row>
    <row r="21" spans="1:30" ht="15.75" customHeight="1" thickBot="1" x14ac:dyDescent="0.25">
      <c r="A21" s="21">
        <v>16</v>
      </c>
      <c r="B21" s="22">
        <v>3.2210909090909089E-2</v>
      </c>
      <c r="C21" s="22">
        <v>5.084727272727272E-2</v>
      </c>
      <c r="D21" s="22">
        <v>8.2699999999999996E-2</v>
      </c>
      <c r="F21" s="21" t="s">
        <v>492</v>
      </c>
      <c r="G21" s="23">
        <v>22885</v>
      </c>
      <c r="H21" s="21">
        <v>1.05</v>
      </c>
      <c r="J21" s="12">
        <v>5</v>
      </c>
      <c r="K21" s="12">
        <f>X6</f>
        <v>2668</v>
      </c>
      <c r="L21" s="18"/>
      <c r="M21" s="12"/>
      <c r="N21" s="140">
        <f>K21/$F$2</f>
        <v>0.12127272727272727</v>
      </c>
      <c r="W21" s="21">
        <v>125</v>
      </c>
      <c r="X21" s="21">
        <v>2264</v>
      </c>
      <c r="Y21" s="24">
        <v>44608</v>
      </c>
      <c r="Z21" s="21" t="s">
        <v>513</v>
      </c>
      <c r="AA21" s="21" t="s">
        <v>494</v>
      </c>
      <c r="AB21" s="21">
        <v>10.3</v>
      </c>
      <c r="AC21" s="21" t="s">
        <v>499</v>
      </c>
      <c r="AD21" s="21">
        <v>65</v>
      </c>
    </row>
    <row r="22" spans="1:30" ht="15.75" customHeight="1" thickBot="1" x14ac:dyDescent="0.25">
      <c r="A22" s="21">
        <v>17</v>
      </c>
      <c r="B22" s="22">
        <v>3.0150909090909089E-2</v>
      </c>
      <c r="C22" s="22">
        <v>5.2241818181818181E-2</v>
      </c>
      <c r="D22" s="22">
        <v>8.2000000000000003E-2</v>
      </c>
      <c r="F22" s="21" t="s">
        <v>493</v>
      </c>
      <c r="G22" s="23">
        <v>24182</v>
      </c>
      <c r="H22" s="21">
        <v>1.1100000000000001</v>
      </c>
      <c r="J22" s="12">
        <v>10</v>
      </c>
      <c r="K22" s="12">
        <f>X11</f>
        <v>2464</v>
      </c>
      <c r="L22" s="18"/>
      <c r="M22" s="12"/>
      <c r="N22" s="140">
        <f t="shared" ref="N22:N28" si="0">K22/$F$2</f>
        <v>0.112</v>
      </c>
      <c r="W22" s="21">
        <v>150</v>
      </c>
      <c r="X22" s="21">
        <v>2236</v>
      </c>
      <c r="Y22" s="24">
        <v>44637</v>
      </c>
      <c r="Z22" s="21" t="s">
        <v>514</v>
      </c>
      <c r="AA22" s="21" t="s">
        <v>495</v>
      </c>
      <c r="AB22" s="21">
        <v>10.199999999999999</v>
      </c>
      <c r="AC22" s="21" t="s">
        <v>499</v>
      </c>
      <c r="AD22" s="21">
        <v>62</v>
      </c>
    </row>
    <row r="23" spans="1:30" ht="15.75" customHeight="1" thickBot="1" x14ac:dyDescent="0.25">
      <c r="A23" s="21">
        <v>18</v>
      </c>
      <c r="B23" s="22">
        <v>2.3736818181818182E-2</v>
      </c>
      <c r="C23" s="22">
        <v>3.6848181818181815E-2</v>
      </c>
      <c r="D23" s="22">
        <v>6.0299999999999999E-2</v>
      </c>
      <c r="F23" s="21" t="s">
        <v>494</v>
      </c>
      <c r="G23" s="23">
        <v>24667</v>
      </c>
      <c r="H23" s="21">
        <v>1.1299999999999999</v>
      </c>
      <c r="J23" s="12">
        <v>20</v>
      </c>
      <c r="K23" s="12">
        <f>X12</f>
        <v>2387</v>
      </c>
      <c r="L23" s="18"/>
      <c r="M23" s="12"/>
      <c r="N23" s="140">
        <f t="shared" si="0"/>
        <v>0.1085</v>
      </c>
      <c r="W23" s="21">
        <v>175</v>
      </c>
      <c r="X23" s="21">
        <v>2214</v>
      </c>
      <c r="Y23" s="24">
        <v>44599</v>
      </c>
      <c r="Z23" s="21" t="s">
        <v>513</v>
      </c>
      <c r="AA23" s="21" t="s">
        <v>492</v>
      </c>
      <c r="AB23" s="21">
        <v>10.1</v>
      </c>
      <c r="AC23" s="21" t="s">
        <v>499</v>
      </c>
      <c r="AD23" s="21">
        <v>67</v>
      </c>
    </row>
    <row r="24" spans="1:30" ht="15.75" customHeight="1" thickBot="1" x14ac:dyDescent="0.25">
      <c r="A24" s="21">
        <v>19</v>
      </c>
      <c r="B24" s="22">
        <v>1.7041818181818182E-2</v>
      </c>
      <c r="C24" s="22">
        <v>2.7086363636363641E-2</v>
      </c>
      <c r="D24" s="22">
        <v>4.3900000000000002E-2</v>
      </c>
      <c r="F24" s="21" t="s">
        <v>495</v>
      </c>
      <c r="G24" s="23">
        <v>24031</v>
      </c>
      <c r="H24" s="21">
        <v>1.1000000000000001</v>
      </c>
      <c r="J24" s="12">
        <v>30</v>
      </c>
      <c r="K24" s="12">
        <f>X14</f>
        <v>2363</v>
      </c>
      <c r="L24" s="18"/>
      <c r="M24" s="12"/>
      <c r="N24" s="140">
        <f t="shared" si="0"/>
        <v>0.10740909090909091</v>
      </c>
      <c r="W24" s="21">
        <v>200</v>
      </c>
      <c r="X24" s="21">
        <v>2190</v>
      </c>
      <c r="Y24" s="24">
        <v>44901</v>
      </c>
      <c r="Z24" s="21" t="s">
        <v>524</v>
      </c>
      <c r="AA24" s="21" t="s">
        <v>493</v>
      </c>
      <c r="AB24" s="21">
        <v>10</v>
      </c>
      <c r="AC24" s="21" t="s">
        <v>498</v>
      </c>
      <c r="AD24" s="21">
        <v>73</v>
      </c>
    </row>
    <row r="25" spans="1:30" ht="15.75" customHeight="1" thickBot="1" x14ac:dyDescent="0.25">
      <c r="A25" s="21">
        <v>20</v>
      </c>
      <c r="B25" s="22">
        <v>1.2874999999999999E-2</v>
      </c>
      <c r="C25" s="22">
        <v>2.0703636363636365E-2</v>
      </c>
      <c r="D25" s="22">
        <v>3.3399999999999999E-2</v>
      </c>
      <c r="F25" s="21" t="s">
        <v>496</v>
      </c>
      <c r="G25" s="23">
        <v>25281</v>
      </c>
      <c r="H25" s="21">
        <v>1.1599999999999999</v>
      </c>
      <c r="J25" s="12">
        <v>50</v>
      </c>
      <c r="K25" s="12">
        <f>X18</f>
        <v>2339</v>
      </c>
      <c r="L25" s="18"/>
      <c r="M25" s="12"/>
      <c r="N25" s="140">
        <f t="shared" si="0"/>
        <v>0.10631818181818181</v>
      </c>
    </row>
    <row r="26" spans="1:30" ht="15.75" customHeight="1" thickBot="1" x14ac:dyDescent="0.25">
      <c r="A26" s="21">
        <v>21</v>
      </c>
      <c r="B26" s="22">
        <v>9.2700000000000005E-3</v>
      </c>
      <c r="C26" s="22">
        <v>1.6037272727272726E-2</v>
      </c>
      <c r="D26" s="22">
        <v>2.52E-2</v>
      </c>
      <c r="F26" s="21" t="s">
        <v>497</v>
      </c>
      <c r="G26" s="23">
        <v>18157</v>
      </c>
      <c r="H26" s="21">
        <v>0.83</v>
      </c>
      <c r="J26" s="12">
        <v>100</v>
      </c>
      <c r="K26" s="12">
        <f>X20</f>
        <v>2291</v>
      </c>
      <c r="L26" s="18"/>
      <c r="M26" s="12"/>
      <c r="N26" s="140">
        <f t="shared" si="0"/>
        <v>0.10413636363636364</v>
      </c>
    </row>
    <row r="27" spans="1:30" ht="15.75" customHeight="1" thickBot="1" x14ac:dyDescent="0.25">
      <c r="A27" s="21">
        <v>22</v>
      </c>
      <c r="B27" s="22">
        <v>5.9459090909090911E-3</v>
      </c>
      <c r="C27" s="22">
        <v>1.163909090909091E-2</v>
      </c>
      <c r="D27" s="22">
        <v>1.7500000000000002E-2</v>
      </c>
      <c r="J27" s="12">
        <v>150</v>
      </c>
      <c r="K27" s="12">
        <f>X22</f>
        <v>2236</v>
      </c>
      <c r="L27" s="18"/>
      <c r="M27" s="12"/>
      <c r="N27" s="140">
        <f t="shared" si="0"/>
        <v>0.10163636363636364</v>
      </c>
    </row>
    <row r="28" spans="1:30" ht="15.75" customHeight="1" thickBot="1" x14ac:dyDescent="0.25">
      <c r="A28" s="21">
        <v>23</v>
      </c>
      <c r="B28" s="22">
        <v>3.698636363636364E-3</v>
      </c>
      <c r="C28" s="22">
        <v>7.5627272727272722E-3</v>
      </c>
      <c r="D28" s="22">
        <v>1.12E-2</v>
      </c>
      <c r="J28" s="12">
        <v>200</v>
      </c>
      <c r="K28" s="12">
        <f>X24</f>
        <v>2190</v>
      </c>
      <c r="L28" s="18"/>
      <c r="M28" s="12"/>
      <c r="N28" s="140">
        <f t="shared" si="0"/>
        <v>9.9545454545454548E-2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7">
    <pageSetUpPr fitToPage="1"/>
  </sheetPr>
  <dimension ref="A1:AD50"/>
  <sheetViews>
    <sheetView zoomScaleNormal="100" zoomScaleSheetLayoutView="100" workbookViewId="0">
      <selection activeCell="D3" sqref="D3"/>
    </sheetView>
  </sheetViews>
  <sheetFormatPr defaultRowHeight="14.25" x14ac:dyDescent="0.2"/>
  <cols>
    <col min="1" max="4" width="6" customWidth="1"/>
    <col min="5" max="5" width="2.125" customWidth="1"/>
    <col min="6" max="6" width="11.1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23" width="2.75" hidden="1" customWidth="1"/>
    <col min="24" max="24" width="5.625" hidden="1" customWidth="1"/>
    <col min="25" max="25" width="7.125" hidden="1" customWidth="1"/>
    <col min="26" max="26" width="7" hidden="1" customWidth="1"/>
    <col min="27" max="27" width="7.625" hidden="1" customWidth="1"/>
    <col min="28" max="28" width="6" hidden="1" customWidth="1"/>
    <col min="29" max="29" width="6.125" hidden="1" customWidth="1"/>
    <col min="30" max="30" width="5.25" hidden="1" customWidth="1"/>
  </cols>
  <sheetData>
    <row r="1" spans="1:30" ht="24" thickBot="1" x14ac:dyDescent="0.4">
      <c r="A1" s="171" t="s">
        <v>622</v>
      </c>
      <c r="B1" s="172"/>
      <c r="C1" s="172"/>
      <c r="D1" s="172"/>
      <c r="E1" s="172"/>
      <c r="F1" s="172"/>
      <c r="G1" s="172"/>
      <c r="H1" s="172"/>
      <c r="I1" s="172"/>
      <c r="J1" s="172"/>
      <c r="K1" s="172"/>
      <c r="L1" s="172"/>
      <c r="M1" s="172"/>
      <c r="N1" s="172"/>
      <c r="O1" s="172"/>
      <c r="P1" s="172"/>
      <c r="Q1" s="172"/>
      <c r="R1" s="172"/>
      <c r="S1" s="172"/>
      <c r="T1" s="172"/>
      <c r="U1" s="173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" thickBot="1" x14ac:dyDescent="0.35">
      <c r="A2" s="53"/>
      <c r="B2" s="28"/>
      <c r="C2" s="28"/>
      <c r="D2" s="54" t="s">
        <v>623</v>
      </c>
      <c r="E2" s="28"/>
      <c r="F2" s="6">
        <v>24000</v>
      </c>
      <c r="G2" s="28"/>
      <c r="H2" s="55" t="s">
        <v>462</v>
      </c>
      <c r="I2" s="28"/>
      <c r="J2" s="28"/>
      <c r="K2" s="28"/>
      <c r="L2" s="28"/>
      <c r="M2" s="28"/>
      <c r="N2" s="28"/>
      <c r="O2" s="28"/>
      <c r="P2" s="28"/>
      <c r="Q2" s="28"/>
      <c r="R2" s="28"/>
      <c r="S2" s="28"/>
      <c r="T2" s="28"/>
      <c r="U2" s="56"/>
      <c r="W2" s="21">
        <v>1</v>
      </c>
      <c r="X2" s="21">
        <v>2011</v>
      </c>
      <c r="Y2" s="24">
        <v>44218</v>
      </c>
      <c r="Z2" s="21" t="s">
        <v>514</v>
      </c>
      <c r="AA2" s="21" t="s">
        <v>496</v>
      </c>
      <c r="AB2" s="21">
        <v>8.4</v>
      </c>
      <c r="AC2" s="21" t="s">
        <v>464</v>
      </c>
      <c r="AD2" s="21">
        <v>53</v>
      </c>
    </row>
    <row r="3" spans="1:30" ht="15.75" customHeight="1" thickBot="1" x14ac:dyDescent="0.25">
      <c r="A3" s="53"/>
      <c r="B3" s="28"/>
      <c r="C3" s="28"/>
      <c r="D3" s="28"/>
      <c r="E3" s="28"/>
      <c r="F3" s="28"/>
      <c r="G3" s="28"/>
      <c r="H3" s="28"/>
      <c r="I3" s="28"/>
      <c r="J3" s="28"/>
      <c r="K3" s="28"/>
      <c r="L3" s="28"/>
      <c r="M3" s="28"/>
      <c r="N3" s="28"/>
      <c r="O3" s="28"/>
      <c r="P3" s="28"/>
      <c r="Q3" s="28"/>
      <c r="R3" s="28"/>
      <c r="S3" s="28"/>
      <c r="T3" s="28"/>
      <c r="U3" s="56"/>
      <c r="W3" s="21">
        <v>2</v>
      </c>
      <c r="X3" s="21">
        <v>2005</v>
      </c>
      <c r="Y3" s="24">
        <v>44227</v>
      </c>
      <c r="Z3" s="21" t="s">
        <v>514</v>
      </c>
      <c r="AA3" s="21" t="s">
        <v>488</v>
      </c>
      <c r="AB3" s="21">
        <v>8.4</v>
      </c>
      <c r="AC3" s="21" t="s">
        <v>464</v>
      </c>
      <c r="AD3" s="21">
        <v>57</v>
      </c>
    </row>
    <row r="4" spans="1:30" ht="15.75" customHeight="1" thickBot="1" x14ac:dyDescent="0.25">
      <c r="A4" s="39" t="s">
        <v>463</v>
      </c>
      <c r="B4" s="50" t="s">
        <v>464</v>
      </c>
      <c r="C4" s="51" t="s">
        <v>465</v>
      </c>
      <c r="D4" s="10" t="s">
        <v>466</v>
      </c>
      <c r="E4" s="46"/>
      <c r="F4" s="11" t="s">
        <v>467</v>
      </c>
      <c r="G4" s="11" t="s">
        <v>468</v>
      </c>
      <c r="H4" s="11" t="s">
        <v>469</v>
      </c>
      <c r="I4" s="46"/>
      <c r="J4" s="174" t="s">
        <v>470</v>
      </c>
      <c r="K4" s="175"/>
      <c r="L4" s="175"/>
      <c r="M4" s="175"/>
      <c r="N4" s="176"/>
      <c r="O4" s="28"/>
      <c r="P4" s="28"/>
      <c r="Q4" s="28"/>
      <c r="R4" s="28"/>
      <c r="S4" s="28"/>
      <c r="T4" s="28"/>
      <c r="U4" s="56"/>
      <c r="W4" s="21">
        <v>3</v>
      </c>
      <c r="X4" s="21">
        <v>2001</v>
      </c>
      <c r="Y4" s="24">
        <v>44253</v>
      </c>
      <c r="Z4" s="21" t="s">
        <v>514</v>
      </c>
      <c r="AA4" s="21" t="s">
        <v>496</v>
      </c>
      <c r="AB4" s="21">
        <v>8.3000000000000007</v>
      </c>
      <c r="AC4" s="21" t="s">
        <v>464</v>
      </c>
      <c r="AD4" s="21">
        <v>54</v>
      </c>
    </row>
    <row r="5" spans="1:30" ht="15.75" customHeight="1" thickBot="1" x14ac:dyDescent="0.25">
      <c r="A5" s="40">
        <v>0</v>
      </c>
      <c r="B5" s="22">
        <v>9.5499999999999995E-3</v>
      </c>
      <c r="C5" s="22">
        <v>4.5500000000000002E-3</v>
      </c>
      <c r="D5" s="22">
        <v>1.41E-2</v>
      </c>
      <c r="E5" s="46"/>
      <c r="F5" s="21" t="s">
        <v>471</v>
      </c>
      <c r="G5" s="23">
        <v>23813</v>
      </c>
      <c r="H5" s="21">
        <v>0.98</v>
      </c>
      <c r="I5" s="46"/>
      <c r="J5" s="164" t="s">
        <v>472</v>
      </c>
      <c r="K5" s="165"/>
      <c r="L5" s="165"/>
      <c r="M5" s="165"/>
      <c r="N5" s="166"/>
      <c r="O5" s="28"/>
      <c r="P5" s="28"/>
      <c r="Q5" s="28"/>
      <c r="R5" s="28"/>
      <c r="S5" s="28"/>
      <c r="T5" s="28"/>
      <c r="U5" s="56"/>
      <c r="W5" s="21">
        <v>4</v>
      </c>
      <c r="X5" s="21">
        <v>1993</v>
      </c>
      <c r="Y5" s="24">
        <v>44211</v>
      </c>
      <c r="Z5" s="21" t="s">
        <v>514</v>
      </c>
      <c r="AA5" s="21" t="s">
        <v>496</v>
      </c>
      <c r="AB5" s="21">
        <v>8.3000000000000007</v>
      </c>
      <c r="AC5" s="21" t="s">
        <v>464</v>
      </c>
      <c r="AD5" s="21">
        <v>54</v>
      </c>
    </row>
    <row r="6" spans="1:30" ht="15.75" customHeight="1" thickBot="1" x14ac:dyDescent="0.25">
      <c r="A6" s="40">
        <v>1</v>
      </c>
      <c r="B6" s="22">
        <v>5.1500000000000001E-3</v>
      </c>
      <c r="C6" s="22">
        <v>2.65E-3</v>
      </c>
      <c r="D6" s="22">
        <v>7.7999999999999996E-3</v>
      </c>
      <c r="E6" s="46"/>
      <c r="F6" s="21" t="s">
        <v>473</v>
      </c>
      <c r="G6" s="23">
        <v>25004</v>
      </c>
      <c r="H6" s="21">
        <v>1.03</v>
      </c>
      <c r="I6" s="46"/>
      <c r="J6" s="47" t="s">
        <v>474</v>
      </c>
      <c r="K6" s="48">
        <f>LARGE((K8,K9),1)</f>
        <v>0.67105263157894735</v>
      </c>
      <c r="L6" s="46"/>
      <c r="M6" s="46"/>
      <c r="N6" s="48" t="s">
        <v>465</v>
      </c>
      <c r="O6" s="28"/>
      <c r="P6" s="28"/>
      <c r="Q6" s="28"/>
      <c r="R6" s="28"/>
      <c r="S6" s="28"/>
      <c r="T6" s="28"/>
      <c r="U6" s="56"/>
      <c r="W6" s="21">
        <v>5</v>
      </c>
      <c r="X6" s="21">
        <v>1993</v>
      </c>
      <c r="Y6" s="24">
        <v>44246</v>
      </c>
      <c r="Z6" s="21" t="s">
        <v>514</v>
      </c>
      <c r="AA6" s="21" t="s">
        <v>496</v>
      </c>
      <c r="AB6" s="21">
        <v>8.3000000000000007</v>
      </c>
      <c r="AC6" s="21" t="s">
        <v>464</v>
      </c>
      <c r="AD6" s="21">
        <v>55</v>
      </c>
    </row>
    <row r="7" spans="1:30" ht="15.75" customHeight="1" thickBot="1" x14ac:dyDescent="0.25">
      <c r="A7" s="40">
        <v>2</v>
      </c>
      <c r="B7" s="22">
        <v>3.1499999999999996E-3</v>
      </c>
      <c r="C7" s="22">
        <v>1.65E-3</v>
      </c>
      <c r="D7" s="22">
        <v>4.7999999999999996E-3</v>
      </c>
      <c r="E7" s="46"/>
      <c r="F7" s="21" t="s">
        <v>475</v>
      </c>
      <c r="G7" s="23">
        <v>25387</v>
      </c>
      <c r="H7" s="21">
        <v>1.04</v>
      </c>
      <c r="I7" s="46"/>
      <c r="J7" s="21" t="s">
        <v>476</v>
      </c>
      <c r="K7" s="48">
        <f>LARGE((K10,K11),1)</f>
        <v>0.5409153952843273</v>
      </c>
      <c r="L7" s="46"/>
      <c r="M7" s="46"/>
      <c r="N7" s="48" t="s">
        <v>464</v>
      </c>
      <c r="O7" s="28"/>
      <c r="P7" s="28"/>
      <c r="Q7" s="28"/>
      <c r="R7" s="28"/>
      <c r="S7" s="28"/>
      <c r="T7" s="28"/>
      <c r="U7" s="56"/>
      <c r="W7" s="21">
        <v>6</v>
      </c>
      <c r="X7" s="21">
        <v>1973</v>
      </c>
      <c r="Y7" s="24">
        <v>44260</v>
      </c>
      <c r="Z7" s="21" t="s">
        <v>514</v>
      </c>
      <c r="AA7" s="21" t="s">
        <v>496</v>
      </c>
      <c r="AB7" s="21">
        <v>8.1999999999999993</v>
      </c>
      <c r="AC7" s="21" t="s">
        <v>464</v>
      </c>
      <c r="AD7" s="21">
        <v>53</v>
      </c>
    </row>
    <row r="8" spans="1:30" ht="15.75" customHeight="1" thickBot="1" x14ac:dyDescent="0.25">
      <c r="A8" s="40">
        <v>3</v>
      </c>
      <c r="B8" s="22">
        <v>1.9499999999999999E-3</v>
      </c>
      <c r="C8" s="22">
        <v>1.0499999999999999E-3</v>
      </c>
      <c r="D8" s="22">
        <v>3.0000000000000001E-3</v>
      </c>
      <c r="E8" s="46"/>
      <c r="F8" s="21" t="s">
        <v>477</v>
      </c>
      <c r="G8" s="23">
        <v>25382</v>
      </c>
      <c r="H8" s="21">
        <v>1.04</v>
      </c>
      <c r="I8" s="46"/>
      <c r="J8" s="46"/>
      <c r="K8" s="52">
        <f>LARGE(B11:C11,1)/(B11+C11)</f>
        <v>0.65079365079365081</v>
      </c>
      <c r="L8" s="46"/>
      <c r="M8" s="46"/>
      <c r="N8" s="46"/>
      <c r="O8" s="28"/>
      <c r="P8" s="28"/>
      <c r="Q8" s="28"/>
      <c r="R8" s="28"/>
      <c r="S8" s="28"/>
      <c r="T8" s="28"/>
      <c r="U8" s="56"/>
      <c r="W8" s="21">
        <v>7</v>
      </c>
      <c r="X8" s="21">
        <v>1969</v>
      </c>
      <c r="Y8" s="24">
        <v>44251</v>
      </c>
      <c r="Z8" s="21" t="s">
        <v>515</v>
      </c>
      <c r="AA8" s="21" t="s">
        <v>494</v>
      </c>
      <c r="AB8" s="21">
        <v>8.1999999999999993</v>
      </c>
      <c r="AC8" s="21" t="s">
        <v>464</v>
      </c>
      <c r="AD8" s="21">
        <v>57</v>
      </c>
    </row>
    <row r="9" spans="1:30" ht="15.75" customHeight="1" thickBot="1" x14ac:dyDescent="0.25">
      <c r="A9" s="40">
        <v>4</v>
      </c>
      <c r="B9" s="22">
        <v>1.6999999999999999E-3</v>
      </c>
      <c r="C9" s="22">
        <v>1.1999999999999999E-3</v>
      </c>
      <c r="D9" s="22">
        <v>2.8999999999999998E-3</v>
      </c>
      <c r="E9" s="46"/>
      <c r="F9" s="21" t="s">
        <v>478</v>
      </c>
      <c r="G9" s="23">
        <v>24952</v>
      </c>
      <c r="H9" s="21">
        <v>1.03</v>
      </c>
      <c r="I9" s="46"/>
      <c r="J9" s="46"/>
      <c r="K9" s="52">
        <f>LARGE(B12:C12,1)/(B12+C12)</f>
        <v>0.67105263157894735</v>
      </c>
      <c r="L9" s="46"/>
      <c r="M9" s="46"/>
      <c r="N9" s="46"/>
      <c r="O9" s="28"/>
      <c r="P9" s="28"/>
      <c r="Q9" s="28"/>
      <c r="R9" s="28"/>
      <c r="S9" s="28"/>
      <c r="T9" s="28"/>
      <c r="U9" s="56"/>
      <c r="W9" s="21">
        <v>8</v>
      </c>
      <c r="X9" s="21">
        <v>1966</v>
      </c>
      <c r="Y9" s="24">
        <v>44217</v>
      </c>
      <c r="Z9" s="21" t="s">
        <v>514</v>
      </c>
      <c r="AA9" s="21" t="s">
        <v>495</v>
      </c>
      <c r="AB9" s="21">
        <v>8.1999999999999993</v>
      </c>
      <c r="AC9" s="21" t="s">
        <v>464</v>
      </c>
      <c r="AD9" s="21">
        <v>54</v>
      </c>
    </row>
    <row r="10" spans="1:30" ht="15.75" customHeight="1" thickBot="1" x14ac:dyDescent="0.25">
      <c r="A10" s="40">
        <v>5</v>
      </c>
      <c r="B10" s="22">
        <v>2.7499999999999998E-3</v>
      </c>
      <c r="C10" s="22">
        <v>3.1499999999999996E-3</v>
      </c>
      <c r="D10" s="22">
        <v>5.8999999999999999E-3</v>
      </c>
      <c r="E10" s="46"/>
      <c r="F10" s="21" t="s">
        <v>479</v>
      </c>
      <c r="G10" s="23">
        <v>24170</v>
      </c>
      <c r="H10" s="21">
        <v>0.99</v>
      </c>
      <c r="I10" s="46"/>
      <c r="J10" s="46"/>
      <c r="K10" s="52">
        <f>LARGE(B20:C20,1)/(B20+C20)</f>
        <v>0.52597402597402598</v>
      </c>
      <c r="L10" s="46"/>
      <c r="M10" s="46"/>
      <c r="N10" s="46"/>
      <c r="O10" s="28"/>
      <c r="P10" s="28"/>
      <c r="Q10" s="28"/>
      <c r="R10" s="28"/>
      <c r="S10" s="28"/>
      <c r="T10" s="28"/>
      <c r="U10" s="56"/>
      <c r="W10" s="21">
        <v>9</v>
      </c>
      <c r="X10" s="21">
        <v>1960</v>
      </c>
      <c r="Y10" s="24">
        <v>44222</v>
      </c>
      <c r="Z10" s="21" t="s">
        <v>514</v>
      </c>
      <c r="AA10" s="21" t="s">
        <v>493</v>
      </c>
      <c r="AB10" s="21">
        <v>8.1999999999999993</v>
      </c>
      <c r="AC10" s="21" t="s">
        <v>464</v>
      </c>
      <c r="AD10" s="21">
        <v>54</v>
      </c>
    </row>
    <row r="11" spans="1:30" ht="15.75" customHeight="1" thickBot="1" x14ac:dyDescent="0.25">
      <c r="A11" s="40">
        <v>6</v>
      </c>
      <c r="B11" s="22">
        <v>5.4999999999999997E-3</v>
      </c>
      <c r="C11" s="22">
        <v>1.025E-2</v>
      </c>
      <c r="D11" s="22">
        <v>1.5699999999999999E-2</v>
      </c>
      <c r="E11" s="46"/>
      <c r="F11" s="21" t="s">
        <v>480</v>
      </c>
      <c r="G11" s="23">
        <v>24055</v>
      </c>
      <c r="H11" s="21">
        <v>0.99</v>
      </c>
      <c r="I11" s="46"/>
      <c r="J11" s="46"/>
      <c r="K11" s="52">
        <f>LARGE(B21:C21,1)/(B21+C21)</f>
        <v>0.5409153952843273</v>
      </c>
      <c r="L11" s="46"/>
      <c r="M11" s="46"/>
      <c r="N11" s="46"/>
      <c r="O11" s="28"/>
      <c r="P11" s="28"/>
      <c r="Q11" s="28"/>
      <c r="R11" s="28"/>
      <c r="S11" s="28"/>
      <c r="T11" s="28"/>
      <c r="U11" s="56"/>
      <c r="W11" s="21">
        <v>10</v>
      </c>
      <c r="X11" s="21">
        <v>1958</v>
      </c>
      <c r="Y11" s="24">
        <v>44238</v>
      </c>
      <c r="Z11" s="21" t="s">
        <v>514</v>
      </c>
      <c r="AA11" s="21" t="s">
        <v>495</v>
      </c>
      <c r="AB11" s="21">
        <v>8.1999999999999993</v>
      </c>
      <c r="AC11" s="21" t="s">
        <v>464</v>
      </c>
      <c r="AD11" s="21">
        <v>51</v>
      </c>
    </row>
    <row r="12" spans="1:30" ht="15.75" customHeight="1" thickBot="1" x14ac:dyDescent="0.25">
      <c r="A12" s="40">
        <v>7</v>
      </c>
      <c r="B12" s="22">
        <v>1.125E-2</v>
      </c>
      <c r="C12" s="22">
        <v>2.2950000000000002E-2</v>
      </c>
      <c r="D12" s="22">
        <v>3.4200000000000001E-2</v>
      </c>
      <c r="E12" s="46"/>
      <c r="F12" s="21" t="s">
        <v>481</v>
      </c>
      <c r="G12" s="23">
        <v>22683</v>
      </c>
      <c r="H12" s="21">
        <v>0.93</v>
      </c>
      <c r="I12" s="46"/>
      <c r="J12" s="46"/>
      <c r="K12" s="46"/>
      <c r="L12" s="46"/>
      <c r="M12" s="46"/>
      <c r="N12" s="46"/>
      <c r="O12" s="28"/>
      <c r="P12" s="28"/>
      <c r="Q12" s="28"/>
      <c r="R12" s="28"/>
      <c r="S12" s="28"/>
      <c r="T12" s="28"/>
      <c r="U12" s="56"/>
      <c r="W12" s="21">
        <v>20</v>
      </c>
      <c r="X12" s="21">
        <v>1939</v>
      </c>
      <c r="Y12" s="24">
        <v>44223</v>
      </c>
      <c r="Z12" s="21" t="s">
        <v>515</v>
      </c>
      <c r="AA12" s="21" t="s">
        <v>494</v>
      </c>
      <c r="AB12" s="21">
        <v>8.1</v>
      </c>
      <c r="AC12" s="21" t="s">
        <v>464</v>
      </c>
      <c r="AD12" s="21">
        <v>53</v>
      </c>
    </row>
    <row r="13" spans="1:30" ht="15.75" customHeight="1" thickBot="1" x14ac:dyDescent="0.25">
      <c r="A13" s="40">
        <v>8</v>
      </c>
      <c r="B13" s="22">
        <v>1.8100000000000002E-2</v>
      </c>
      <c r="C13" s="22">
        <v>3.2899999999999999E-2</v>
      </c>
      <c r="D13" s="22">
        <v>5.0999999999999997E-2</v>
      </c>
      <c r="E13" s="46"/>
      <c r="F13" s="21" t="s">
        <v>482</v>
      </c>
      <c r="G13" s="23">
        <v>20774</v>
      </c>
      <c r="H13" s="21">
        <v>0.85</v>
      </c>
      <c r="I13" s="46"/>
      <c r="J13" s="46"/>
      <c r="K13" s="46"/>
      <c r="L13" s="46"/>
      <c r="M13" s="46"/>
      <c r="N13" s="46"/>
      <c r="O13" s="28"/>
      <c r="P13" s="28"/>
      <c r="Q13" s="28"/>
      <c r="R13" s="28"/>
      <c r="S13" s="28"/>
      <c r="T13" s="28"/>
      <c r="U13" s="56"/>
      <c r="W13" s="21">
        <v>25</v>
      </c>
      <c r="X13" s="21">
        <v>1933</v>
      </c>
      <c r="Y13" s="24">
        <v>44302</v>
      </c>
      <c r="Z13" s="21" t="s">
        <v>513</v>
      </c>
      <c r="AA13" s="21" t="s">
        <v>496</v>
      </c>
      <c r="AB13" s="21">
        <v>8.1</v>
      </c>
      <c r="AC13" s="21" t="s">
        <v>464</v>
      </c>
      <c r="AD13" s="21">
        <v>51</v>
      </c>
    </row>
    <row r="14" spans="1:30" ht="15.75" customHeight="1" thickBot="1" x14ac:dyDescent="0.25">
      <c r="A14" s="40">
        <v>9</v>
      </c>
      <c r="B14" s="22">
        <v>2.4049999999999998E-2</v>
      </c>
      <c r="C14" s="22">
        <v>3.56E-2</v>
      </c>
      <c r="D14" s="22">
        <v>5.96E-2</v>
      </c>
      <c r="E14" s="46"/>
      <c r="F14" s="21" t="s">
        <v>483</v>
      </c>
      <c r="G14" s="23">
        <v>21343</v>
      </c>
      <c r="H14" s="21"/>
      <c r="I14" s="46"/>
      <c r="J14" s="46"/>
      <c r="K14" s="46"/>
      <c r="L14" s="46"/>
      <c r="M14" s="46"/>
      <c r="N14" s="46"/>
      <c r="O14" s="28"/>
      <c r="P14" s="28"/>
      <c r="Q14" s="28"/>
      <c r="R14" s="28"/>
      <c r="S14" s="28"/>
      <c r="T14" s="28"/>
      <c r="U14" s="56"/>
      <c r="W14" s="21">
        <v>30</v>
      </c>
      <c r="X14" s="21">
        <v>1926</v>
      </c>
      <c r="Y14" s="24">
        <v>44237</v>
      </c>
      <c r="Z14" s="21" t="s">
        <v>514</v>
      </c>
      <c r="AA14" s="21" t="s">
        <v>494</v>
      </c>
      <c r="AB14" s="21">
        <v>8</v>
      </c>
      <c r="AC14" s="21" t="s">
        <v>464</v>
      </c>
      <c r="AD14" s="21">
        <v>54</v>
      </c>
    </row>
    <row r="15" spans="1:30" ht="15.75" customHeight="1" thickBot="1" x14ac:dyDescent="0.25">
      <c r="A15" s="40">
        <v>10</v>
      </c>
      <c r="B15" s="22">
        <v>2.7550000000000002E-2</v>
      </c>
      <c r="C15" s="22">
        <v>3.5400000000000001E-2</v>
      </c>
      <c r="D15" s="22">
        <v>6.3E-2</v>
      </c>
      <c r="E15" s="46"/>
      <c r="F15" s="21" t="s">
        <v>484</v>
      </c>
      <c r="G15" s="23">
        <v>21371</v>
      </c>
      <c r="H15" s="21"/>
      <c r="I15" s="46"/>
      <c r="J15" s="46"/>
      <c r="K15" s="46"/>
      <c r="L15" s="46"/>
      <c r="M15" s="46"/>
      <c r="N15" s="46"/>
      <c r="O15" s="28"/>
      <c r="P15" s="28"/>
      <c r="Q15" s="28"/>
      <c r="R15" s="28"/>
      <c r="S15" s="28"/>
      <c r="T15" s="28"/>
      <c r="U15" s="56"/>
      <c r="W15" s="21">
        <v>35</v>
      </c>
      <c r="X15" s="21">
        <v>1912</v>
      </c>
      <c r="Y15" s="24">
        <v>44254</v>
      </c>
      <c r="Z15" s="21" t="s">
        <v>513</v>
      </c>
      <c r="AA15" s="21" t="s">
        <v>497</v>
      </c>
      <c r="AB15" s="21">
        <v>8</v>
      </c>
      <c r="AC15" s="21" t="s">
        <v>464</v>
      </c>
      <c r="AD15" s="21">
        <v>52</v>
      </c>
    </row>
    <row r="16" spans="1:30" ht="15.75" customHeight="1" thickBot="1" x14ac:dyDescent="0.25">
      <c r="A16" s="40">
        <v>11</v>
      </c>
      <c r="B16" s="22">
        <v>2.8549999999999996E-2</v>
      </c>
      <c r="C16" s="22">
        <v>3.5200000000000002E-2</v>
      </c>
      <c r="D16" s="22">
        <v>6.3700000000000007E-2</v>
      </c>
      <c r="E16" s="46"/>
      <c r="F16" s="21" t="s">
        <v>485</v>
      </c>
      <c r="G16" s="23">
        <v>22217</v>
      </c>
      <c r="H16" s="21"/>
      <c r="I16" s="46"/>
      <c r="J16" s="46"/>
      <c r="K16" s="46"/>
      <c r="L16" s="46"/>
      <c r="M16" s="46"/>
      <c r="N16" s="46"/>
      <c r="O16" s="28"/>
      <c r="P16" s="28"/>
      <c r="Q16" s="28"/>
      <c r="R16" s="28"/>
      <c r="S16" s="28"/>
      <c r="T16" s="28"/>
      <c r="U16" s="56"/>
      <c r="W16" s="21">
        <v>40</v>
      </c>
      <c r="X16" s="21">
        <v>1905</v>
      </c>
      <c r="Y16" s="24">
        <v>44252</v>
      </c>
      <c r="Z16" s="21" t="s">
        <v>514</v>
      </c>
      <c r="AA16" s="21" t="s">
        <v>495</v>
      </c>
      <c r="AB16" s="21">
        <v>7.9</v>
      </c>
      <c r="AC16" s="21" t="s">
        <v>464</v>
      </c>
      <c r="AD16" s="21">
        <v>55</v>
      </c>
    </row>
    <row r="17" spans="1:30" ht="15.75" customHeight="1" thickBot="1" x14ac:dyDescent="0.25">
      <c r="A17" s="40">
        <v>12</v>
      </c>
      <c r="B17" s="22">
        <v>2.845E-2</v>
      </c>
      <c r="C17" s="22">
        <v>3.5000000000000003E-2</v>
      </c>
      <c r="D17" s="22">
        <v>6.3399999999999998E-2</v>
      </c>
      <c r="E17" s="46"/>
      <c r="F17" s="46"/>
      <c r="G17" s="46"/>
      <c r="H17" s="46"/>
      <c r="I17" s="46"/>
      <c r="J17" s="46"/>
      <c r="K17" s="46"/>
      <c r="L17" s="46"/>
      <c r="M17" s="46"/>
      <c r="N17" s="46"/>
      <c r="O17" s="28"/>
      <c r="P17" s="28"/>
      <c r="Q17" s="28"/>
      <c r="R17" s="28"/>
      <c r="S17" s="28"/>
      <c r="T17" s="28"/>
      <c r="U17" s="56"/>
      <c r="W17" s="21">
        <v>45</v>
      </c>
      <c r="X17" s="21">
        <v>1898</v>
      </c>
      <c r="Y17" s="24">
        <v>44219</v>
      </c>
      <c r="Z17" s="21" t="s">
        <v>513</v>
      </c>
      <c r="AA17" s="21" t="s">
        <v>497</v>
      </c>
      <c r="AB17" s="21">
        <v>7.9</v>
      </c>
      <c r="AC17" s="21" t="s">
        <v>464</v>
      </c>
      <c r="AD17" s="21">
        <v>54</v>
      </c>
    </row>
    <row r="18" spans="1:30" ht="15.75" customHeight="1" thickBot="1" x14ac:dyDescent="0.25">
      <c r="A18" s="40">
        <v>13</v>
      </c>
      <c r="B18" s="22">
        <v>2.9950000000000004E-2</v>
      </c>
      <c r="C18" s="22">
        <v>3.4099999999999998E-2</v>
      </c>
      <c r="D18" s="22">
        <v>6.4000000000000001E-2</v>
      </c>
      <c r="E18" s="46"/>
      <c r="F18" s="46"/>
      <c r="G18" s="46"/>
      <c r="H18" s="46"/>
      <c r="I18" s="46"/>
      <c r="J18" s="46"/>
      <c r="K18" s="46"/>
      <c r="L18" s="46"/>
      <c r="M18" s="46"/>
      <c r="N18" s="46"/>
      <c r="O18" s="28"/>
      <c r="P18" s="28"/>
      <c r="Q18" s="28"/>
      <c r="R18" s="28"/>
      <c r="S18" s="28"/>
      <c r="T18" s="28"/>
      <c r="U18" s="56"/>
      <c r="W18" s="21">
        <v>50</v>
      </c>
      <c r="X18" s="21">
        <v>1893</v>
      </c>
      <c r="Y18" s="24">
        <v>44414</v>
      </c>
      <c r="Z18" s="21" t="s">
        <v>514</v>
      </c>
      <c r="AA18" s="21" t="s">
        <v>496</v>
      </c>
      <c r="AB18" s="21">
        <v>7.9</v>
      </c>
      <c r="AC18" s="21" t="s">
        <v>464</v>
      </c>
      <c r="AD18" s="21">
        <v>55</v>
      </c>
    </row>
    <row r="19" spans="1:30" ht="15.75" customHeight="1" thickBot="1" x14ac:dyDescent="0.25">
      <c r="A19" s="40">
        <v>14</v>
      </c>
      <c r="B19" s="22">
        <v>3.2899999999999999E-2</v>
      </c>
      <c r="C19" s="22">
        <v>3.2750000000000001E-2</v>
      </c>
      <c r="D19" s="22">
        <v>6.5600000000000006E-2</v>
      </c>
      <c r="E19" s="46"/>
      <c r="F19" s="11" t="s">
        <v>486</v>
      </c>
      <c r="G19" s="11" t="s">
        <v>468</v>
      </c>
      <c r="H19" s="11" t="s">
        <v>469</v>
      </c>
      <c r="I19" s="46"/>
      <c r="J19" s="177" t="s">
        <v>487</v>
      </c>
      <c r="K19" s="178"/>
      <c r="L19" s="178"/>
      <c r="M19" s="178"/>
      <c r="N19" s="179"/>
      <c r="O19" s="28"/>
      <c r="P19" s="28"/>
      <c r="Q19" s="28"/>
      <c r="R19" s="28"/>
      <c r="S19" s="28"/>
      <c r="T19" s="28"/>
      <c r="U19" s="56"/>
      <c r="W19" s="21">
        <v>75</v>
      </c>
      <c r="X19" s="21">
        <v>1867</v>
      </c>
      <c r="Y19" s="24">
        <v>44229</v>
      </c>
      <c r="Z19" s="21" t="s">
        <v>515</v>
      </c>
      <c r="AA19" s="21" t="s">
        <v>493</v>
      </c>
      <c r="AB19" s="21">
        <v>7.8</v>
      </c>
      <c r="AC19" s="21" t="s">
        <v>464</v>
      </c>
      <c r="AD19" s="21">
        <v>51</v>
      </c>
    </row>
    <row r="20" spans="1:30" ht="15.75" customHeight="1" thickBot="1" x14ac:dyDescent="0.25">
      <c r="A20" s="40">
        <v>15</v>
      </c>
      <c r="B20" s="22">
        <v>3.6450000000000003E-2</v>
      </c>
      <c r="C20" s="22">
        <v>3.2849999999999997E-2</v>
      </c>
      <c r="D20" s="22">
        <v>6.93E-2</v>
      </c>
      <c r="E20" s="46"/>
      <c r="F20" s="21" t="s">
        <v>488</v>
      </c>
      <c r="G20" s="23">
        <v>23593</v>
      </c>
      <c r="H20" s="21">
        <v>0.97</v>
      </c>
      <c r="I20" s="46"/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O20" s="28"/>
      <c r="P20" s="28"/>
      <c r="Q20" s="28"/>
      <c r="R20" s="28"/>
      <c r="S20" s="28"/>
      <c r="T20" s="28"/>
      <c r="U20" s="56"/>
      <c r="W20" s="21">
        <v>100</v>
      </c>
      <c r="X20" s="21">
        <v>1847</v>
      </c>
      <c r="Y20" s="24">
        <v>44249</v>
      </c>
      <c r="Z20" s="21" t="s">
        <v>514</v>
      </c>
      <c r="AA20" s="21" t="s">
        <v>492</v>
      </c>
      <c r="AB20" s="21">
        <v>7.7</v>
      </c>
      <c r="AC20" s="21" t="s">
        <v>464</v>
      </c>
      <c r="AD20" s="21">
        <v>51</v>
      </c>
    </row>
    <row r="21" spans="1:30" ht="15.75" customHeight="1" thickBot="1" x14ac:dyDescent="0.25">
      <c r="A21" s="40">
        <v>16</v>
      </c>
      <c r="B21" s="22">
        <v>3.9E-2</v>
      </c>
      <c r="C21" s="22">
        <v>3.3099999999999997E-2</v>
      </c>
      <c r="D21" s="22">
        <v>7.2099999999999997E-2</v>
      </c>
      <c r="E21" s="46"/>
      <c r="F21" s="21" t="s">
        <v>492</v>
      </c>
      <c r="G21" s="23">
        <v>23602</v>
      </c>
      <c r="H21" s="21">
        <v>0.97</v>
      </c>
      <c r="I21" s="46"/>
      <c r="J21" s="21">
        <v>5</v>
      </c>
      <c r="K21" s="21">
        <f>X6</f>
        <v>1993</v>
      </c>
      <c r="L21" s="24"/>
      <c r="M21" s="21"/>
      <c r="N21" s="49">
        <f>K21/$F$2</f>
        <v>8.3041666666666666E-2</v>
      </c>
      <c r="O21" s="28"/>
      <c r="P21" s="28"/>
      <c r="Q21" s="28"/>
      <c r="R21" s="28"/>
      <c r="S21" s="28"/>
      <c r="T21" s="28"/>
      <c r="U21" s="56"/>
      <c r="W21" s="21">
        <v>125</v>
      </c>
      <c r="X21" s="21">
        <v>1836</v>
      </c>
      <c r="Y21" s="24">
        <v>44216</v>
      </c>
      <c r="Z21" s="21" t="s">
        <v>517</v>
      </c>
      <c r="AA21" s="21" t="s">
        <v>494</v>
      </c>
      <c r="AB21" s="21">
        <v>7.6</v>
      </c>
      <c r="AC21" s="21" t="s">
        <v>465</v>
      </c>
      <c r="AD21" s="21">
        <v>51</v>
      </c>
    </row>
    <row r="22" spans="1:30" ht="15.75" customHeight="1" thickBot="1" x14ac:dyDescent="0.25">
      <c r="A22" s="40">
        <v>17</v>
      </c>
      <c r="B22" s="22">
        <v>3.7749999999999999E-2</v>
      </c>
      <c r="C22" s="22">
        <v>3.27E-2</v>
      </c>
      <c r="D22" s="22">
        <v>7.0499999999999993E-2</v>
      </c>
      <c r="E22" s="46"/>
      <c r="F22" s="21" t="s">
        <v>493</v>
      </c>
      <c r="G22" s="23">
        <v>23077</v>
      </c>
      <c r="H22" s="21">
        <v>0.95</v>
      </c>
      <c r="I22" s="46"/>
      <c r="J22" s="21">
        <v>10</v>
      </c>
      <c r="K22" s="21">
        <f>X11</f>
        <v>1958</v>
      </c>
      <c r="L22" s="24"/>
      <c r="M22" s="21"/>
      <c r="N22" s="49">
        <f t="shared" ref="N22:N28" si="0">K22/$F$2</f>
        <v>8.1583333333333327E-2</v>
      </c>
      <c r="O22" s="28"/>
      <c r="P22" s="28"/>
      <c r="Q22" s="28"/>
      <c r="R22" s="28"/>
      <c r="S22" s="28"/>
      <c r="T22" s="28"/>
      <c r="U22" s="56"/>
      <c r="W22" s="21">
        <v>150</v>
      </c>
      <c r="X22" s="21">
        <v>1823</v>
      </c>
      <c r="Y22" s="24">
        <v>44359</v>
      </c>
      <c r="Z22" s="21" t="s">
        <v>513</v>
      </c>
      <c r="AA22" s="21" t="s">
        <v>497</v>
      </c>
      <c r="AB22" s="21">
        <v>7.6</v>
      </c>
      <c r="AC22" s="21" t="s">
        <v>464</v>
      </c>
      <c r="AD22" s="21">
        <v>53</v>
      </c>
    </row>
    <row r="23" spans="1:30" ht="15.75" customHeight="1" thickBot="1" x14ac:dyDescent="0.25">
      <c r="A23" s="40">
        <v>18</v>
      </c>
      <c r="B23" s="22">
        <v>3.4500000000000003E-2</v>
      </c>
      <c r="C23" s="22">
        <v>2.9700000000000004E-2</v>
      </c>
      <c r="D23" s="22">
        <v>6.4199999999999993E-2</v>
      </c>
      <c r="E23" s="46"/>
      <c r="F23" s="21" t="s">
        <v>494</v>
      </c>
      <c r="G23" s="23">
        <v>23280</v>
      </c>
      <c r="H23" s="21">
        <v>0.96</v>
      </c>
      <c r="I23" s="46"/>
      <c r="J23" s="21">
        <v>20</v>
      </c>
      <c r="K23" s="21">
        <f>X12</f>
        <v>1939</v>
      </c>
      <c r="L23" s="24"/>
      <c r="M23" s="21"/>
      <c r="N23" s="49">
        <f t="shared" si="0"/>
        <v>8.0791666666666664E-2</v>
      </c>
      <c r="O23" s="28"/>
      <c r="P23" s="28"/>
      <c r="Q23" s="28"/>
      <c r="R23" s="28"/>
      <c r="S23" s="28"/>
      <c r="T23" s="28"/>
      <c r="U23" s="56"/>
      <c r="W23" s="21">
        <v>175</v>
      </c>
      <c r="X23" s="21">
        <v>1813</v>
      </c>
      <c r="Y23" s="24">
        <v>44366</v>
      </c>
      <c r="Z23" s="21" t="s">
        <v>513</v>
      </c>
      <c r="AA23" s="21" t="s">
        <v>497</v>
      </c>
      <c r="AB23" s="21">
        <v>7.6</v>
      </c>
      <c r="AC23" s="21" t="s">
        <v>464</v>
      </c>
      <c r="AD23" s="21">
        <v>50</v>
      </c>
    </row>
    <row r="24" spans="1:30" ht="15.75" customHeight="1" thickBot="1" x14ac:dyDescent="0.25">
      <c r="A24" s="40">
        <v>19</v>
      </c>
      <c r="B24" s="22">
        <v>2.9150000000000002E-2</v>
      </c>
      <c r="C24" s="22">
        <v>2.6100000000000005E-2</v>
      </c>
      <c r="D24" s="22">
        <v>5.5300000000000002E-2</v>
      </c>
      <c r="E24" s="46"/>
      <c r="F24" s="21" t="s">
        <v>495</v>
      </c>
      <c r="G24" s="23">
        <v>24460</v>
      </c>
      <c r="H24" s="21">
        <v>1.01</v>
      </c>
      <c r="I24" s="46"/>
      <c r="J24" s="21">
        <v>30</v>
      </c>
      <c r="K24" s="21">
        <f>X14</f>
        <v>1926</v>
      </c>
      <c r="L24" s="24"/>
      <c r="M24" s="21"/>
      <c r="N24" s="49">
        <f t="shared" si="0"/>
        <v>8.0250000000000002E-2</v>
      </c>
      <c r="O24" s="28"/>
      <c r="P24" s="28"/>
      <c r="Q24" s="28"/>
      <c r="R24" s="28"/>
      <c r="S24" s="28"/>
      <c r="T24" s="28"/>
      <c r="U24" s="56"/>
      <c r="W24" s="21">
        <v>200</v>
      </c>
      <c r="X24" s="21">
        <v>1804</v>
      </c>
      <c r="Y24" s="24">
        <v>44392</v>
      </c>
      <c r="Z24" s="21" t="s">
        <v>514</v>
      </c>
      <c r="AA24" s="21" t="s">
        <v>495</v>
      </c>
      <c r="AB24" s="21">
        <v>7.5</v>
      </c>
      <c r="AC24" s="21" t="s">
        <v>464</v>
      </c>
      <c r="AD24" s="21">
        <v>59</v>
      </c>
    </row>
    <row r="25" spans="1:30" ht="15.75" customHeight="1" thickBot="1" x14ac:dyDescent="0.25">
      <c r="A25" s="40">
        <v>20</v>
      </c>
      <c r="B25" s="22">
        <v>2.5349999999999998E-2</v>
      </c>
      <c r="C25" s="22">
        <v>2.1550000000000003E-2</v>
      </c>
      <c r="D25" s="22">
        <v>4.6899999999999997E-2</v>
      </c>
      <c r="E25" s="46"/>
      <c r="F25" s="21" t="s">
        <v>496</v>
      </c>
      <c r="G25" s="23">
        <v>26076</v>
      </c>
      <c r="H25" s="21">
        <v>1.07</v>
      </c>
      <c r="I25" s="46"/>
      <c r="J25" s="21">
        <v>50</v>
      </c>
      <c r="K25" s="21">
        <f>X18</f>
        <v>1893</v>
      </c>
      <c r="L25" s="24"/>
      <c r="M25" s="21"/>
      <c r="N25" s="49">
        <f t="shared" si="0"/>
        <v>7.8875000000000001E-2</v>
      </c>
      <c r="O25" s="28"/>
      <c r="P25" s="28"/>
      <c r="Q25" s="28"/>
      <c r="R25" s="28"/>
      <c r="S25" s="28"/>
      <c r="T25" s="28"/>
      <c r="U25" s="56"/>
    </row>
    <row r="26" spans="1:30" ht="15.75" customHeight="1" thickBot="1" x14ac:dyDescent="0.25">
      <c r="A26" s="40">
        <v>21</v>
      </c>
      <c r="B26" s="22">
        <v>2.6550000000000001E-2</v>
      </c>
      <c r="C26" s="22">
        <v>1.585E-2</v>
      </c>
      <c r="D26" s="22">
        <v>4.24E-2</v>
      </c>
      <c r="E26" s="46"/>
      <c r="F26" s="21" t="s">
        <v>497</v>
      </c>
      <c r="G26" s="23">
        <v>25905</v>
      </c>
      <c r="H26" s="21">
        <v>1.07</v>
      </c>
      <c r="I26" s="46"/>
      <c r="J26" s="21">
        <v>100</v>
      </c>
      <c r="K26" s="21">
        <f>X20</f>
        <v>1847</v>
      </c>
      <c r="L26" s="24"/>
      <c r="M26" s="21"/>
      <c r="N26" s="49">
        <f t="shared" si="0"/>
        <v>7.6958333333333337E-2</v>
      </c>
      <c r="O26" s="28"/>
      <c r="P26" s="28"/>
      <c r="Q26" s="28"/>
      <c r="R26" s="28"/>
      <c r="S26" s="28"/>
      <c r="T26" s="28"/>
      <c r="U26" s="56"/>
    </row>
    <row r="27" spans="1:30" ht="15.75" customHeight="1" thickBot="1" x14ac:dyDescent="0.25">
      <c r="A27" s="40">
        <v>22</v>
      </c>
      <c r="B27" s="22">
        <v>2.41E-2</v>
      </c>
      <c r="C27" s="22">
        <v>1.1950000000000001E-2</v>
      </c>
      <c r="D27" s="22">
        <v>3.61E-2</v>
      </c>
      <c r="E27" s="46"/>
      <c r="F27" s="46"/>
      <c r="G27" s="46"/>
      <c r="H27" s="46"/>
      <c r="I27" s="46"/>
      <c r="J27" s="21">
        <v>150</v>
      </c>
      <c r="K27" s="21">
        <f>X22</f>
        <v>1823</v>
      </c>
      <c r="L27" s="24"/>
      <c r="M27" s="21"/>
      <c r="N27" s="49">
        <f t="shared" si="0"/>
        <v>7.5958333333333336E-2</v>
      </c>
      <c r="O27" s="28"/>
      <c r="P27" s="28"/>
      <c r="Q27" s="28"/>
      <c r="R27" s="28"/>
      <c r="S27" s="28"/>
      <c r="T27" s="28"/>
      <c r="U27" s="56"/>
    </row>
    <row r="28" spans="1:30" ht="15.75" customHeight="1" thickBot="1" x14ac:dyDescent="0.25">
      <c r="A28" s="40">
        <v>23</v>
      </c>
      <c r="B28" s="22">
        <v>1.6650000000000002E-2</v>
      </c>
      <c r="C28" s="22">
        <v>7.7499999999999999E-3</v>
      </c>
      <c r="D28" s="22">
        <v>2.4400000000000002E-2</v>
      </c>
      <c r="E28" s="46"/>
      <c r="F28" s="46"/>
      <c r="G28" s="46"/>
      <c r="H28" s="46"/>
      <c r="I28" s="46"/>
      <c r="J28" s="21">
        <v>200</v>
      </c>
      <c r="K28" s="21">
        <f>X24</f>
        <v>1804</v>
      </c>
      <c r="L28" s="24"/>
      <c r="M28" s="21"/>
      <c r="N28" s="49">
        <f t="shared" si="0"/>
        <v>7.5166666666666673E-2</v>
      </c>
      <c r="O28" s="28"/>
      <c r="P28" s="28"/>
      <c r="Q28" s="28"/>
      <c r="R28" s="28"/>
      <c r="S28" s="28"/>
      <c r="T28" s="28"/>
      <c r="U28" s="56"/>
    </row>
    <row r="29" spans="1:30" ht="15.75" customHeight="1" thickBot="1" x14ac:dyDescent="0.25">
      <c r="A29" s="57"/>
      <c r="B29" s="58"/>
      <c r="C29" s="58"/>
      <c r="D29" s="58"/>
      <c r="E29" s="58"/>
      <c r="F29" s="58"/>
      <c r="G29" s="58"/>
      <c r="H29" s="58"/>
      <c r="I29" s="58"/>
      <c r="J29" s="58"/>
      <c r="K29" s="58"/>
      <c r="L29" s="58"/>
      <c r="M29" s="58"/>
      <c r="N29" s="58"/>
      <c r="O29" s="58"/>
      <c r="P29" s="58"/>
      <c r="Q29" s="58"/>
      <c r="R29" s="58"/>
      <c r="S29" s="58"/>
      <c r="T29" s="58"/>
      <c r="U29" s="59"/>
    </row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0" orientation="landscape" r:id="rId1"/>
  <headerFooter alignWithMargins="0"/>
  <drawing r:id="rId2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40764CE-ECA9-443E-A829-0C9C1317D674}">
  <sheetPr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62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25">
      <c r="A1" s="151" t="s">
        <v>681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19300</v>
      </c>
      <c r="H2" s="7" t="s">
        <v>462</v>
      </c>
      <c r="W2" s="21">
        <v>1</v>
      </c>
      <c r="X2" s="21">
        <v>2059</v>
      </c>
      <c r="Y2" s="24">
        <v>44616</v>
      </c>
      <c r="Z2" s="21" t="s">
        <v>514</v>
      </c>
      <c r="AA2" s="21" t="s">
        <v>495</v>
      </c>
      <c r="AB2" s="21">
        <v>10.7</v>
      </c>
      <c r="AC2" s="21" t="s">
        <v>499</v>
      </c>
      <c r="AD2" s="21">
        <v>50</v>
      </c>
    </row>
    <row r="3" spans="1:30" ht="15.75" customHeight="1" thickBot="1" x14ac:dyDescent="0.25">
      <c r="W3" s="21">
        <v>2</v>
      </c>
      <c r="X3" s="21">
        <v>2036</v>
      </c>
      <c r="Y3" s="24">
        <v>44587</v>
      </c>
      <c r="Z3" s="21" t="s">
        <v>513</v>
      </c>
      <c r="AA3" s="21" t="s">
        <v>494</v>
      </c>
      <c r="AB3" s="21">
        <v>10.5</v>
      </c>
      <c r="AC3" s="21" t="s">
        <v>498</v>
      </c>
      <c r="AD3" s="21">
        <v>50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2009</v>
      </c>
      <c r="Y4" s="24">
        <v>44881</v>
      </c>
      <c r="Z4" s="21" t="s">
        <v>513</v>
      </c>
      <c r="AA4" s="21" t="s">
        <v>494</v>
      </c>
      <c r="AB4" s="21">
        <v>10.4</v>
      </c>
      <c r="AC4" s="21" t="s">
        <v>498</v>
      </c>
      <c r="AD4" s="21">
        <v>60</v>
      </c>
    </row>
    <row r="5" spans="1:30" ht="15.75" customHeight="1" thickBot="1" x14ac:dyDescent="0.25">
      <c r="A5" s="21">
        <v>0</v>
      </c>
      <c r="B5" s="105">
        <v>4.3834196891191718E-3</v>
      </c>
      <c r="C5" s="105">
        <v>3.910880829015544E-3</v>
      </c>
      <c r="D5" s="136">
        <v>8.3999999999999995E-3</v>
      </c>
      <c r="F5" s="21" t="s">
        <v>471</v>
      </c>
      <c r="G5" s="23">
        <v>18347</v>
      </c>
      <c r="H5" s="21">
        <v>0.95</v>
      </c>
      <c r="J5" s="164" t="s">
        <v>472</v>
      </c>
      <c r="K5" s="165"/>
      <c r="L5" s="165"/>
      <c r="M5" s="165"/>
      <c r="N5" s="166"/>
      <c r="W5" s="21">
        <v>4</v>
      </c>
      <c r="X5" s="21">
        <v>1986</v>
      </c>
      <c r="Y5" s="24">
        <v>44897</v>
      </c>
      <c r="Z5" s="21" t="s">
        <v>513</v>
      </c>
      <c r="AA5" s="21" t="s">
        <v>496</v>
      </c>
      <c r="AB5" s="21">
        <v>10.3</v>
      </c>
      <c r="AC5" s="21" t="s">
        <v>498</v>
      </c>
      <c r="AD5" s="21">
        <v>58</v>
      </c>
    </row>
    <row r="6" spans="1:30" ht="15.75" customHeight="1" thickBot="1" x14ac:dyDescent="0.25">
      <c r="A6" s="21">
        <v>1</v>
      </c>
      <c r="B6" s="105">
        <v>3.1709844559585491E-3</v>
      </c>
      <c r="C6" s="105">
        <v>2.8010362694300519E-3</v>
      </c>
      <c r="D6" s="105">
        <v>6.0000000000000001E-3</v>
      </c>
      <c r="F6" s="21" t="s">
        <v>473</v>
      </c>
      <c r="G6" s="23">
        <v>20191</v>
      </c>
      <c r="H6" s="21">
        <v>1.05</v>
      </c>
      <c r="J6" s="113" t="s">
        <v>474</v>
      </c>
      <c r="K6" s="114">
        <f>LARGE((K8,K9),1)</f>
        <v>0.67952008212498394</v>
      </c>
      <c r="L6" s="45"/>
      <c r="M6" s="45"/>
      <c r="N6" s="114" t="s">
        <v>499</v>
      </c>
      <c r="W6" s="21">
        <v>5</v>
      </c>
      <c r="X6" s="21">
        <v>1984</v>
      </c>
      <c r="Y6" s="24">
        <v>44651</v>
      </c>
      <c r="Z6" s="21" t="s">
        <v>513</v>
      </c>
      <c r="AA6" s="21" t="s">
        <v>495</v>
      </c>
      <c r="AB6" s="21">
        <v>10.3</v>
      </c>
      <c r="AC6" s="21" t="s">
        <v>498</v>
      </c>
      <c r="AD6" s="21">
        <v>55</v>
      </c>
    </row>
    <row r="7" spans="1:30" ht="15.75" customHeight="1" thickBot="1" x14ac:dyDescent="0.25">
      <c r="A7" s="21">
        <v>2</v>
      </c>
      <c r="B7" s="105">
        <v>2.7979274611398962E-3</v>
      </c>
      <c r="C7" s="105">
        <v>2.4839378238341973E-3</v>
      </c>
      <c r="D7" s="105">
        <v>5.3E-3</v>
      </c>
      <c r="F7" s="21" t="s">
        <v>475</v>
      </c>
      <c r="G7" s="23">
        <v>20553</v>
      </c>
      <c r="H7" s="21">
        <v>1.07</v>
      </c>
      <c r="J7" s="12" t="s">
        <v>476</v>
      </c>
      <c r="K7" s="114">
        <f>LARGE((K10,K11),1)</f>
        <v>0.5346127484578479</v>
      </c>
      <c r="L7" s="45"/>
      <c r="M7" s="45"/>
      <c r="N7" s="114" t="s">
        <v>498</v>
      </c>
      <c r="W7" s="21">
        <v>6</v>
      </c>
      <c r="X7" s="21">
        <v>1966</v>
      </c>
      <c r="Y7" s="24">
        <v>44861</v>
      </c>
      <c r="Z7" s="21" t="s">
        <v>513</v>
      </c>
      <c r="AA7" s="21" t="s">
        <v>495</v>
      </c>
      <c r="AB7" s="21">
        <v>10.199999999999999</v>
      </c>
      <c r="AC7" s="21" t="s">
        <v>498</v>
      </c>
      <c r="AD7" s="21">
        <v>56</v>
      </c>
    </row>
    <row r="8" spans="1:30" ht="15.75" customHeight="1" thickBot="1" x14ac:dyDescent="0.3">
      <c r="A8" s="21">
        <v>3</v>
      </c>
      <c r="B8" s="105">
        <v>1.8186528497409328E-3</v>
      </c>
      <c r="C8" s="105">
        <v>1.9025906735751295E-3</v>
      </c>
      <c r="D8" s="105">
        <v>3.7000000000000002E-3</v>
      </c>
      <c r="F8" s="21" t="s">
        <v>477</v>
      </c>
      <c r="G8" s="23">
        <v>19922</v>
      </c>
      <c r="H8" s="21">
        <v>1.03</v>
      </c>
      <c r="K8" s="16">
        <f>LARGE(B11:C11,1)/(B11+C11)</f>
        <v>0.67952008212498394</v>
      </c>
      <c r="W8" s="21">
        <v>7</v>
      </c>
      <c r="X8" s="21">
        <v>1954</v>
      </c>
      <c r="Y8" s="24">
        <v>44617</v>
      </c>
      <c r="Z8" s="21" t="s">
        <v>514</v>
      </c>
      <c r="AA8" s="21" t="s">
        <v>496</v>
      </c>
      <c r="AB8" s="21">
        <v>10.1</v>
      </c>
      <c r="AC8" s="21" t="s">
        <v>498</v>
      </c>
      <c r="AD8" s="21">
        <v>51</v>
      </c>
    </row>
    <row r="9" spans="1:30" ht="15.75" customHeight="1" thickBot="1" x14ac:dyDescent="0.3">
      <c r="A9" s="21">
        <v>4</v>
      </c>
      <c r="B9" s="105">
        <v>2.3316062176165801E-3</v>
      </c>
      <c r="C9" s="105">
        <v>3.0652849740932641E-3</v>
      </c>
      <c r="D9" s="105">
        <v>5.4000000000000003E-3</v>
      </c>
      <c r="F9" s="21" t="s">
        <v>478</v>
      </c>
      <c r="G9" s="23">
        <v>18922</v>
      </c>
      <c r="H9" s="21">
        <v>0.98</v>
      </c>
      <c r="K9" s="16">
        <f>LARGE(B12:C12,1)/(B12+C12)</f>
        <v>0.67834220607990448</v>
      </c>
      <c r="W9" s="21">
        <v>8</v>
      </c>
      <c r="X9" s="21">
        <v>1953</v>
      </c>
      <c r="Y9" s="24">
        <v>44895</v>
      </c>
      <c r="Z9" s="21" t="s">
        <v>513</v>
      </c>
      <c r="AA9" s="21" t="s">
        <v>494</v>
      </c>
      <c r="AB9" s="21">
        <v>10.1</v>
      </c>
      <c r="AC9" s="21" t="s">
        <v>498</v>
      </c>
      <c r="AD9" s="21">
        <v>59</v>
      </c>
    </row>
    <row r="10" spans="1:30" ht="15.75" customHeight="1" thickBot="1" x14ac:dyDescent="0.3">
      <c r="A10" s="21">
        <v>5</v>
      </c>
      <c r="B10" s="105">
        <v>7.1347150259067349E-3</v>
      </c>
      <c r="C10" s="105">
        <v>8.7730569948186524E-3</v>
      </c>
      <c r="D10" s="105">
        <v>1.6E-2</v>
      </c>
      <c r="F10" s="21" t="s">
        <v>479</v>
      </c>
      <c r="G10" s="23">
        <v>17974</v>
      </c>
      <c r="H10" s="21">
        <v>0.93</v>
      </c>
      <c r="K10" s="16">
        <f>LARGE(B20:C20,1)/(B20+C20)</f>
        <v>0.5025587193281722</v>
      </c>
      <c r="W10" s="21">
        <v>9</v>
      </c>
      <c r="X10" s="21">
        <v>1947</v>
      </c>
      <c r="Y10" s="24">
        <v>44622</v>
      </c>
      <c r="Z10" s="21" t="s">
        <v>513</v>
      </c>
      <c r="AA10" s="21" t="s">
        <v>494</v>
      </c>
      <c r="AB10" s="21">
        <v>10.1</v>
      </c>
      <c r="AC10" s="21" t="s">
        <v>498</v>
      </c>
      <c r="AD10" s="21">
        <v>56</v>
      </c>
    </row>
    <row r="11" spans="1:30" ht="15.75" customHeight="1" thickBot="1" x14ac:dyDescent="0.3">
      <c r="A11" s="21">
        <v>6</v>
      </c>
      <c r="B11" s="105">
        <v>1.5528497409326427E-2</v>
      </c>
      <c r="C11" s="105">
        <v>3.2925388601036269E-2</v>
      </c>
      <c r="D11" s="105">
        <v>4.87E-2</v>
      </c>
      <c r="F11" s="21" t="s">
        <v>480</v>
      </c>
      <c r="G11" s="23">
        <v>18190</v>
      </c>
      <c r="H11" s="21">
        <v>0.94</v>
      </c>
      <c r="K11" s="129">
        <f>LARGE(B21:C21,1)/(B21+C21)</f>
        <v>0.5346127484578479</v>
      </c>
      <c r="W11" s="21">
        <v>10</v>
      </c>
      <c r="X11" s="21">
        <v>1943</v>
      </c>
      <c r="Y11" s="24">
        <v>44616</v>
      </c>
      <c r="Z11" s="21" t="s">
        <v>513</v>
      </c>
      <c r="AA11" s="21" t="s">
        <v>495</v>
      </c>
      <c r="AB11" s="21">
        <v>10.1</v>
      </c>
      <c r="AC11" s="21" t="s">
        <v>498</v>
      </c>
      <c r="AD11" s="21">
        <v>54</v>
      </c>
    </row>
    <row r="12" spans="1:30" ht="15.75" customHeight="1" thickBot="1" x14ac:dyDescent="0.25">
      <c r="A12" s="21">
        <v>7</v>
      </c>
      <c r="B12" s="105">
        <v>2.009844559585492E-2</v>
      </c>
      <c r="C12" s="105">
        <v>4.2385492227979271E-2</v>
      </c>
      <c r="D12" s="105">
        <v>6.2799999999999995E-2</v>
      </c>
      <c r="F12" s="21" t="s">
        <v>481</v>
      </c>
      <c r="G12" s="23">
        <v>18862</v>
      </c>
      <c r="H12" s="21">
        <v>0.98</v>
      </c>
      <c r="W12" s="21">
        <v>20</v>
      </c>
      <c r="X12" s="21">
        <v>1910</v>
      </c>
      <c r="Y12" s="24">
        <v>44617</v>
      </c>
      <c r="Z12" s="21" t="s">
        <v>513</v>
      </c>
      <c r="AA12" s="21" t="s">
        <v>496</v>
      </c>
      <c r="AB12" s="21">
        <v>9.9</v>
      </c>
      <c r="AC12" s="21" t="s">
        <v>498</v>
      </c>
      <c r="AD12" s="21">
        <v>55</v>
      </c>
    </row>
    <row r="13" spans="1:30" ht="15.75" customHeight="1" thickBot="1" x14ac:dyDescent="0.25">
      <c r="A13" s="21">
        <v>8</v>
      </c>
      <c r="B13" s="105">
        <v>2.0704663212435234E-2</v>
      </c>
      <c r="C13" s="105">
        <v>3.5303626943005186E-2</v>
      </c>
      <c r="D13" s="105">
        <v>5.6300000000000003E-2</v>
      </c>
      <c r="F13" s="21" t="s">
        <v>482</v>
      </c>
      <c r="G13" s="23">
        <v>18209</v>
      </c>
      <c r="H13" s="21">
        <v>0.95</v>
      </c>
      <c r="W13" s="21">
        <v>25</v>
      </c>
      <c r="X13" s="21">
        <v>1893</v>
      </c>
      <c r="Y13" s="24">
        <v>44589</v>
      </c>
      <c r="Z13" s="21" t="s">
        <v>514</v>
      </c>
      <c r="AA13" s="21" t="s">
        <v>496</v>
      </c>
      <c r="AB13" s="21">
        <v>9.8000000000000007</v>
      </c>
      <c r="AC13" s="21" t="s">
        <v>498</v>
      </c>
      <c r="AD13" s="21">
        <v>52</v>
      </c>
    </row>
    <row r="14" spans="1:30" ht="15.75" customHeight="1" thickBot="1" x14ac:dyDescent="0.25">
      <c r="A14" s="21">
        <v>9</v>
      </c>
      <c r="B14" s="105">
        <v>2.1264248704663213E-2</v>
      </c>
      <c r="C14" s="105">
        <v>2.9912953367875646E-2</v>
      </c>
      <c r="D14" s="105">
        <v>5.1400000000000001E-2</v>
      </c>
      <c r="F14" s="21" t="s">
        <v>483</v>
      </c>
      <c r="G14" s="23">
        <v>20142</v>
      </c>
      <c r="H14" s="21">
        <v>1.05</v>
      </c>
      <c r="W14" s="21">
        <v>30</v>
      </c>
      <c r="X14" s="21">
        <v>1889</v>
      </c>
      <c r="Y14" s="24">
        <v>44903</v>
      </c>
      <c r="Z14" s="21" t="s">
        <v>513</v>
      </c>
      <c r="AA14" s="21" t="s">
        <v>495</v>
      </c>
      <c r="AB14" s="21">
        <v>9.8000000000000007</v>
      </c>
      <c r="AC14" s="21" t="s">
        <v>498</v>
      </c>
      <c r="AD14" s="21">
        <v>58</v>
      </c>
    </row>
    <row r="15" spans="1:30" ht="15.75" customHeight="1" thickBot="1" x14ac:dyDescent="0.25">
      <c r="A15" s="21">
        <v>10</v>
      </c>
      <c r="B15" s="105">
        <v>2.3316062176165803E-2</v>
      </c>
      <c r="C15" s="105">
        <v>3.0547150259067353E-2</v>
      </c>
      <c r="D15" s="105">
        <v>5.4199999999999998E-2</v>
      </c>
      <c r="F15" s="21" t="s">
        <v>484</v>
      </c>
      <c r="G15" s="23">
        <v>19736</v>
      </c>
      <c r="H15" s="21">
        <v>1.02</v>
      </c>
      <c r="W15" s="21">
        <v>35</v>
      </c>
      <c r="X15" s="21">
        <v>1874</v>
      </c>
      <c r="Y15" s="24">
        <v>44907</v>
      </c>
      <c r="Z15" s="21" t="s">
        <v>513</v>
      </c>
      <c r="AA15" s="21" t="s">
        <v>492</v>
      </c>
      <c r="AB15" s="21">
        <v>9.6999999999999993</v>
      </c>
      <c r="AC15" s="21" t="s">
        <v>498</v>
      </c>
      <c r="AD15" s="21">
        <v>60</v>
      </c>
    </row>
    <row r="16" spans="1:30" ht="15.75" customHeight="1" thickBot="1" x14ac:dyDescent="0.25">
      <c r="A16" s="21">
        <v>11</v>
      </c>
      <c r="B16" s="105">
        <v>2.5927461139896371E-2</v>
      </c>
      <c r="C16" s="105">
        <v>3.1392746113989636E-2</v>
      </c>
      <c r="D16" s="105">
        <v>5.7599999999999998E-2</v>
      </c>
      <c r="F16" s="21" t="s">
        <v>485</v>
      </c>
      <c r="G16" s="23">
        <v>20122</v>
      </c>
      <c r="H16" s="21">
        <v>1.04</v>
      </c>
      <c r="W16" s="21">
        <v>40</v>
      </c>
      <c r="X16" s="21">
        <v>1868</v>
      </c>
      <c r="Y16" s="24">
        <v>44606</v>
      </c>
      <c r="Z16" s="21" t="s">
        <v>514</v>
      </c>
      <c r="AA16" s="21" t="s">
        <v>492</v>
      </c>
      <c r="AB16" s="21">
        <v>9.6999999999999993</v>
      </c>
      <c r="AC16" s="21" t="s">
        <v>498</v>
      </c>
      <c r="AD16" s="21">
        <v>52</v>
      </c>
    </row>
    <row r="17" spans="1:30" ht="15.75" customHeight="1" thickBot="1" x14ac:dyDescent="0.25">
      <c r="A17" s="21">
        <v>12</v>
      </c>
      <c r="B17" s="105">
        <v>2.8865284974093266E-2</v>
      </c>
      <c r="C17" s="105">
        <v>3.2766839378238342E-2</v>
      </c>
      <c r="D17" s="105">
        <v>6.2E-2</v>
      </c>
      <c r="W17" s="21">
        <v>45</v>
      </c>
      <c r="X17" s="21">
        <v>1865</v>
      </c>
      <c r="Y17" s="24">
        <v>44900</v>
      </c>
      <c r="Z17" s="21" t="s">
        <v>513</v>
      </c>
      <c r="AA17" s="21" t="s">
        <v>492</v>
      </c>
      <c r="AB17" s="21">
        <v>9.6999999999999993</v>
      </c>
      <c r="AC17" s="21" t="s">
        <v>498</v>
      </c>
      <c r="AD17" s="21">
        <v>62</v>
      </c>
    </row>
    <row r="18" spans="1:30" ht="15.75" customHeight="1" thickBot="1" x14ac:dyDescent="0.25">
      <c r="A18" s="21">
        <v>13</v>
      </c>
      <c r="B18" s="105">
        <v>2.9424870466321241E-2</v>
      </c>
      <c r="C18" s="105">
        <v>3.2661139896373058E-2</v>
      </c>
      <c r="D18" s="105">
        <v>6.2399999999999997E-2</v>
      </c>
      <c r="W18" s="21">
        <v>50</v>
      </c>
      <c r="X18" s="21">
        <v>1860</v>
      </c>
      <c r="Y18" s="24">
        <v>44620</v>
      </c>
      <c r="Z18" s="21" t="s">
        <v>513</v>
      </c>
      <c r="AA18" s="21" t="s">
        <v>492</v>
      </c>
      <c r="AB18" s="21">
        <v>9.6</v>
      </c>
      <c r="AC18" s="21" t="s">
        <v>498</v>
      </c>
      <c r="AD18" s="21">
        <v>56</v>
      </c>
    </row>
    <row r="19" spans="1:30" ht="15.75" customHeight="1" thickBot="1" x14ac:dyDescent="0.25">
      <c r="A19" s="21">
        <v>14</v>
      </c>
      <c r="B19" s="105">
        <v>3.1569948186528494E-2</v>
      </c>
      <c r="C19" s="105">
        <v>3.3612435233160626E-2</v>
      </c>
      <c r="D19" s="105">
        <v>6.5500000000000003E-2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1835</v>
      </c>
      <c r="Y19" s="24">
        <v>44614</v>
      </c>
      <c r="Z19" s="21" t="s">
        <v>513</v>
      </c>
      <c r="AA19" s="21" t="s">
        <v>493</v>
      </c>
      <c r="AB19" s="21">
        <v>9.5</v>
      </c>
      <c r="AC19" s="21" t="s">
        <v>498</v>
      </c>
      <c r="AD19" s="21">
        <v>56</v>
      </c>
    </row>
    <row r="20" spans="1:30" ht="15.75" customHeight="1" thickBot="1" x14ac:dyDescent="0.25">
      <c r="A20" s="21">
        <v>15</v>
      </c>
      <c r="B20" s="105">
        <v>3.5720207253886006E-2</v>
      </c>
      <c r="C20" s="105">
        <v>3.5356476683937821E-2</v>
      </c>
      <c r="D20" s="105">
        <v>7.1400000000000005E-2</v>
      </c>
      <c r="F20" s="21" t="s">
        <v>488</v>
      </c>
      <c r="G20" s="23">
        <v>14791</v>
      </c>
      <c r="H20" s="21">
        <v>0.77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1819</v>
      </c>
      <c r="Y20" s="24">
        <v>44671</v>
      </c>
      <c r="Z20" s="21" t="s">
        <v>513</v>
      </c>
      <c r="AA20" s="21" t="s">
        <v>494</v>
      </c>
      <c r="AB20" s="21">
        <v>9.4</v>
      </c>
      <c r="AC20" s="21" t="s">
        <v>498</v>
      </c>
      <c r="AD20" s="21">
        <v>55</v>
      </c>
    </row>
    <row r="21" spans="1:30" ht="15.75" customHeight="1" thickBot="1" x14ac:dyDescent="0.25">
      <c r="A21" s="21">
        <v>16</v>
      </c>
      <c r="B21" s="105">
        <v>4.1222797927461141E-2</v>
      </c>
      <c r="C21" s="105">
        <v>3.5884974093264251E-2</v>
      </c>
      <c r="D21" s="105">
        <v>7.7499999999999999E-2</v>
      </c>
      <c r="F21" s="21" t="s">
        <v>492</v>
      </c>
      <c r="G21" s="23">
        <v>19504</v>
      </c>
      <c r="H21" s="21">
        <v>1.01</v>
      </c>
      <c r="J21" s="12">
        <v>5</v>
      </c>
      <c r="K21" s="12">
        <f>X6</f>
        <v>1984</v>
      </c>
      <c r="L21" s="18"/>
      <c r="M21" s="12"/>
      <c r="N21" s="140">
        <f>K21/$F$2</f>
        <v>0.1027979274611399</v>
      </c>
      <c r="W21" s="21">
        <v>125</v>
      </c>
      <c r="X21" s="21">
        <v>1806</v>
      </c>
      <c r="Y21" s="24">
        <v>44907</v>
      </c>
      <c r="Z21" s="21" t="s">
        <v>514</v>
      </c>
      <c r="AA21" s="21" t="s">
        <v>492</v>
      </c>
      <c r="AB21" s="21">
        <v>9.4</v>
      </c>
      <c r="AC21" s="21" t="s">
        <v>498</v>
      </c>
      <c r="AD21" s="21">
        <v>56</v>
      </c>
    </row>
    <row r="22" spans="1:30" ht="15.75" customHeight="1" thickBot="1" x14ac:dyDescent="0.25">
      <c r="A22" s="21">
        <v>17</v>
      </c>
      <c r="B22" s="105">
        <v>4.3274611398963728E-2</v>
      </c>
      <c r="C22" s="105">
        <v>3.4827979274611398E-2</v>
      </c>
      <c r="D22" s="105">
        <v>7.85E-2</v>
      </c>
      <c r="F22" s="21" t="s">
        <v>493</v>
      </c>
      <c r="G22" s="23">
        <v>20256</v>
      </c>
      <c r="H22" s="21">
        <v>1.05</v>
      </c>
      <c r="J22" s="12">
        <v>10</v>
      </c>
      <c r="K22" s="12">
        <f>X11</f>
        <v>1943</v>
      </c>
      <c r="L22" s="18"/>
      <c r="M22" s="12"/>
      <c r="N22" s="140">
        <f t="shared" ref="N22:N28" si="0">K22/$F$2</f>
        <v>0.10067357512953368</v>
      </c>
      <c r="W22" s="21">
        <v>150</v>
      </c>
      <c r="X22" s="21">
        <v>1787</v>
      </c>
      <c r="Y22" s="24">
        <v>44874</v>
      </c>
      <c r="Z22" s="21" t="s">
        <v>524</v>
      </c>
      <c r="AA22" s="21" t="s">
        <v>494</v>
      </c>
      <c r="AB22" s="21">
        <v>9.3000000000000007</v>
      </c>
      <c r="AC22" s="21" t="s">
        <v>499</v>
      </c>
      <c r="AD22" s="21">
        <v>68</v>
      </c>
    </row>
    <row r="23" spans="1:30" ht="15.75" customHeight="1" thickBot="1" x14ac:dyDescent="0.25">
      <c r="A23" s="21">
        <v>18</v>
      </c>
      <c r="B23" s="105">
        <v>3.1430051813471506E-2</v>
      </c>
      <c r="C23" s="105">
        <v>2.92259067357513E-2</v>
      </c>
      <c r="D23" s="105">
        <v>6.0999999999999999E-2</v>
      </c>
      <c r="F23" s="21" t="s">
        <v>494</v>
      </c>
      <c r="G23" s="23">
        <v>20231</v>
      </c>
      <c r="H23" s="21">
        <v>1.05</v>
      </c>
      <c r="J23" s="12">
        <v>20</v>
      </c>
      <c r="K23" s="12">
        <f>X12</f>
        <v>1910</v>
      </c>
      <c r="L23" s="18"/>
      <c r="M23" s="12"/>
      <c r="N23" s="140">
        <f t="shared" si="0"/>
        <v>9.8963730569948186E-2</v>
      </c>
      <c r="W23" s="21">
        <v>175</v>
      </c>
      <c r="X23" s="21">
        <v>1769</v>
      </c>
      <c r="Y23" s="24">
        <v>44657</v>
      </c>
      <c r="Z23" s="21" t="s">
        <v>514</v>
      </c>
      <c r="AA23" s="21" t="s">
        <v>494</v>
      </c>
      <c r="AB23" s="21">
        <v>9.1999999999999993</v>
      </c>
      <c r="AC23" s="21" t="s">
        <v>498</v>
      </c>
      <c r="AD23" s="21">
        <v>54</v>
      </c>
    </row>
    <row r="24" spans="1:30" ht="15.75" customHeight="1" thickBot="1" x14ac:dyDescent="0.25">
      <c r="A24" s="21">
        <v>19</v>
      </c>
      <c r="B24" s="105">
        <v>2.3362694300518135E-2</v>
      </c>
      <c r="C24" s="105">
        <v>2.3306735751295337E-2</v>
      </c>
      <c r="D24" s="105">
        <v>4.6899999999999997E-2</v>
      </c>
      <c r="F24" s="21" t="s">
        <v>495</v>
      </c>
      <c r="G24" s="23">
        <v>20377</v>
      </c>
      <c r="H24" s="21">
        <v>1.06</v>
      </c>
      <c r="J24" s="12">
        <v>30</v>
      </c>
      <c r="K24" s="12">
        <f>X14</f>
        <v>1889</v>
      </c>
      <c r="L24" s="18"/>
      <c r="M24" s="12"/>
      <c r="N24" s="140">
        <f t="shared" si="0"/>
        <v>9.7875647668393781E-2</v>
      </c>
      <c r="W24" s="21">
        <v>200</v>
      </c>
      <c r="X24" s="21">
        <v>1749</v>
      </c>
      <c r="Y24" s="24">
        <v>44580</v>
      </c>
      <c r="Z24" s="21" t="s">
        <v>513</v>
      </c>
      <c r="AA24" s="21" t="s">
        <v>494</v>
      </c>
      <c r="AB24" s="21">
        <v>9.1</v>
      </c>
      <c r="AC24" s="21" t="s">
        <v>498</v>
      </c>
      <c r="AD24" s="21">
        <v>54</v>
      </c>
    </row>
    <row r="25" spans="1:30" ht="15.75" customHeight="1" thickBot="1" x14ac:dyDescent="0.25">
      <c r="A25" s="21">
        <v>20</v>
      </c>
      <c r="B25" s="105">
        <v>1.8652849740932641E-2</v>
      </c>
      <c r="C25" s="105">
        <v>1.6964766839378236E-2</v>
      </c>
      <c r="D25" s="105">
        <v>3.5799999999999998E-2</v>
      </c>
      <c r="F25" s="21" t="s">
        <v>496</v>
      </c>
      <c r="G25" s="23">
        <v>21817</v>
      </c>
      <c r="H25" s="21">
        <v>1.1299999999999999</v>
      </c>
      <c r="J25" s="12">
        <v>50</v>
      </c>
      <c r="K25" s="12">
        <f>X18</f>
        <v>1860</v>
      </c>
      <c r="L25" s="18"/>
      <c r="M25" s="12"/>
      <c r="N25" s="140">
        <f t="shared" si="0"/>
        <v>9.6373056994818657E-2</v>
      </c>
    </row>
    <row r="26" spans="1:30" ht="15.75" customHeight="1" thickBot="1" x14ac:dyDescent="0.25">
      <c r="A26" s="21">
        <v>21</v>
      </c>
      <c r="B26" s="105">
        <v>1.5808290155440417E-2</v>
      </c>
      <c r="C26" s="105">
        <v>1.3053886010362694E-2</v>
      </c>
      <c r="D26" s="105">
        <v>2.9000000000000001E-2</v>
      </c>
      <c r="F26" s="21" t="s">
        <v>497</v>
      </c>
      <c r="G26" s="23">
        <v>17990</v>
      </c>
      <c r="H26" s="21">
        <v>0.93</v>
      </c>
      <c r="J26" s="12">
        <v>100</v>
      </c>
      <c r="K26" s="12">
        <f>X20</f>
        <v>1819</v>
      </c>
      <c r="L26" s="18"/>
      <c r="M26" s="12"/>
      <c r="N26" s="140">
        <f t="shared" si="0"/>
        <v>9.4248704663212432E-2</v>
      </c>
    </row>
    <row r="27" spans="1:30" ht="15.75" customHeight="1" thickBot="1" x14ac:dyDescent="0.25">
      <c r="A27" s="21">
        <v>22</v>
      </c>
      <c r="B27" s="105">
        <v>1.1284974093264248E-2</v>
      </c>
      <c r="C27" s="105">
        <v>9.2487046632124363E-3</v>
      </c>
      <c r="D27" s="105">
        <v>2.06E-2</v>
      </c>
      <c r="J27" s="12">
        <v>150</v>
      </c>
      <c r="K27" s="12">
        <f>X22</f>
        <v>1787</v>
      </c>
      <c r="L27" s="18"/>
      <c r="M27" s="12"/>
      <c r="N27" s="140">
        <f t="shared" si="0"/>
        <v>9.259067357512954E-2</v>
      </c>
    </row>
    <row r="28" spans="1:30" ht="15.75" customHeight="1" thickBot="1" x14ac:dyDescent="0.25">
      <c r="A28" s="21">
        <v>23</v>
      </c>
      <c r="B28" s="105">
        <v>7.0880829015544048E-3</v>
      </c>
      <c r="C28" s="105">
        <v>6.0777202072538859E-3</v>
      </c>
      <c r="D28" s="105">
        <v>1.32E-2</v>
      </c>
      <c r="J28" s="12">
        <v>200</v>
      </c>
      <c r="K28" s="12">
        <f>X24</f>
        <v>1749</v>
      </c>
      <c r="L28" s="18"/>
      <c r="M28" s="12"/>
      <c r="N28" s="140">
        <f t="shared" si="0"/>
        <v>9.0621761658031083E-2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3" orientation="landscape" r:id="rId1"/>
  <headerFooter alignWithMargins="0"/>
  <drawing r:id="rId2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Sheet79"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616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623</v>
      </c>
      <c r="F2" s="6">
        <v>36500</v>
      </c>
      <c r="H2" s="7" t="s">
        <v>462</v>
      </c>
      <c r="W2" s="21">
        <v>1</v>
      </c>
      <c r="X2" s="21">
        <v>4422</v>
      </c>
      <c r="Y2" s="24">
        <v>44606</v>
      </c>
      <c r="Z2" s="21" t="s">
        <v>515</v>
      </c>
      <c r="AA2" s="21" t="s">
        <v>492</v>
      </c>
      <c r="AB2" s="21">
        <v>12.1</v>
      </c>
      <c r="AC2" s="21" t="s">
        <v>498</v>
      </c>
      <c r="AD2" s="21">
        <v>57</v>
      </c>
    </row>
    <row r="3" spans="1:30" ht="15.75" customHeight="1" thickBot="1" x14ac:dyDescent="0.25">
      <c r="W3" s="21">
        <v>2</v>
      </c>
      <c r="X3" s="21">
        <v>3946</v>
      </c>
      <c r="Y3" s="24">
        <v>44624</v>
      </c>
      <c r="Z3" s="21" t="s">
        <v>515</v>
      </c>
      <c r="AA3" s="21" t="s">
        <v>496</v>
      </c>
      <c r="AB3" s="21">
        <v>10.8</v>
      </c>
      <c r="AC3" s="21" t="s">
        <v>498</v>
      </c>
      <c r="AD3" s="21">
        <v>54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3875</v>
      </c>
      <c r="Y4" s="24">
        <v>44617</v>
      </c>
      <c r="Z4" s="21" t="s">
        <v>515</v>
      </c>
      <c r="AA4" s="21" t="s">
        <v>496</v>
      </c>
      <c r="AB4" s="21">
        <v>10.6</v>
      </c>
      <c r="AC4" s="21" t="s">
        <v>498</v>
      </c>
      <c r="AD4" s="21">
        <v>55</v>
      </c>
    </row>
    <row r="5" spans="1:30" ht="15.75" customHeight="1" thickBot="1" x14ac:dyDescent="0.25">
      <c r="A5" s="21">
        <v>0</v>
      </c>
      <c r="B5" s="22">
        <v>3.6764383561643833E-3</v>
      </c>
      <c r="C5" s="22">
        <v>2.1698630136986296E-3</v>
      </c>
      <c r="D5" s="41">
        <v>5.8999999999999999E-3</v>
      </c>
      <c r="F5" s="21" t="s">
        <v>471</v>
      </c>
      <c r="G5" s="23">
        <v>36498</v>
      </c>
      <c r="H5" s="21">
        <v>1</v>
      </c>
      <c r="J5" s="164" t="s">
        <v>472</v>
      </c>
      <c r="K5" s="165"/>
      <c r="L5" s="165"/>
      <c r="M5" s="165"/>
      <c r="N5" s="166"/>
      <c r="W5" s="21">
        <v>4</v>
      </c>
      <c r="X5" s="21">
        <v>3844</v>
      </c>
      <c r="Y5" s="24">
        <v>44791</v>
      </c>
      <c r="Z5" s="21" t="s">
        <v>515</v>
      </c>
      <c r="AA5" s="21" t="s">
        <v>495</v>
      </c>
      <c r="AB5" s="21">
        <v>10.5</v>
      </c>
      <c r="AC5" s="21" t="s">
        <v>498</v>
      </c>
      <c r="AD5" s="21">
        <v>59</v>
      </c>
    </row>
    <row r="6" spans="1:30" ht="15.75" customHeight="1" thickBot="1" x14ac:dyDescent="0.25">
      <c r="A6" s="21">
        <v>1</v>
      </c>
      <c r="B6" s="22">
        <v>2.4854794520547943E-3</v>
      </c>
      <c r="C6" s="22">
        <v>1.543013698630137E-3</v>
      </c>
      <c r="D6" s="22">
        <v>4.0000000000000001E-3</v>
      </c>
      <c r="F6" s="21" t="s">
        <v>473</v>
      </c>
      <c r="G6" s="23">
        <v>39744</v>
      </c>
      <c r="H6" s="21">
        <v>1.0900000000000001</v>
      </c>
      <c r="J6" s="113" t="s">
        <v>474</v>
      </c>
      <c r="K6" s="114">
        <f>LARGE((K8,K9),1)</f>
        <v>0.64288007579146822</v>
      </c>
      <c r="L6" s="45"/>
      <c r="M6" s="45"/>
      <c r="N6" s="114" t="s">
        <v>499</v>
      </c>
      <c r="W6" s="21">
        <v>5</v>
      </c>
      <c r="X6" s="21">
        <v>3763</v>
      </c>
      <c r="Y6" s="24">
        <v>44615</v>
      </c>
      <c r="Z6" s="21" t="s">
        <v>515</v>
      </c>
      <c r="AA6" s="21" t="s">
        <v>494</v>
      </c>
      <c r="AB6" s="21">
        <v>10.3</v>
      </c>
      <c r="AC6" s="21" t="s">
        <v>498</v>
      </c>
      <c r="AD6" s="21">
        <v>57</v>
      </c>
    </row>
    <row r="7" spans="1:30" ht="15.75" customHeight="1" thickBot="1" x14ac:dyDescent="0.25">
      <c r="A7" s="21">
        <v>2</v>
      </c>
      <c r="B7" s="22">
        <v>2.0194520547945202E-3</v>
      </c>
      <c r="C7" s="22">
        <v>1.4465753424657535E-3</v>
      </c>
      <c r="D7" s="22">
        <v>3.5000000000000001E-3</v>
      </c>
      <c r="F7" s="21" t="s">
        <v>475</v>
      </c>
      <c r="G7" s="23">
        <v>45576</v>
      </c>
      <c r="H7" s="21">
        <v>1.25</v>
      </c>
      <c r="J7" s="12" t="s">
        <v>476</v>
      </c>
      <c r="K7" s="114">
        <f>LARGE((K10,K11),1)</f>
        <v>0.59125894292949943</v>
      </c>
      <c r="L7" s="45"/>
      <c r="M7" s="45"/>
      <c r="N7" s="114" t="s">
        <v>498</v>
      </c>
      <c r="W7" s="21">
        <v>6</v>
      </c>
      <c r="X7" s="21">
        <v>3754</v>
      </c>
      <c r="Y7" s="24">
        <v>44606</v>
      </c>
      <c r="Z7" s="21" t="s">
        <v>513</v>
      </c>
      <c r="AA7" s="21" t="s">
        <v>492</v>
      </c>
      <c r="AB7" s="21">
        <v>10.3</v>
      </c>
      <c r="AC7" s="21" t="s">
        <v>498</v>
      </c>
      <c r="AD7" s="21">
        <v>62</v>
      </c>
    </row>
    <row r="8" spans="1:30" ht="15.75" customHeight="1" thickBot="1" x14ac:dyDescent="0.3">
      <c r="A8" s="21">
        <v>3</v>
      </c>
      <c r="B8" s="22">
        <v>2.1230136986301372E-3</v>
      </c>
      <c r="C8" s="22">
        <v>2.3145205479452053E-3</v>
      </c>
      <c r="D8" s="22">
        <v>4.4000000000000003E-3</v>
      </c>
      <c r="F8" s="21" t="s">
        <v>477</v>
      </c>
      <c r="G8" s="23">
        <v>39585</v>
      </c>
      <c r="H8" s="21">
        <v>1.0900000000000001</v>
      </c>
      <c r="K8" s="16">
        <f>LARGE(B11:C11,1)/(B11+C11)</f>
        <v>0.64288007579146822</v>
      </c>
      <c r="W8" s="21">
        <v>7</v>
      </c>
      <c r="X8" s="21">
        <v>3752</v>
      </c>
      <c r="Y8" s="24">
        <v>44623</v>
      </c>
      <c r="Z8" s="21" t="s">
        <v>515</v>
      </c>
      <c r="AA8" s="21" t="s">
        <v>495</v>
      </c>
      <c r="AB8" s="21">
        <v>10.3</v>
      </c>
      <c r="AC8" s="21" t="s">
        <v>498</v>
      </c>
      <c r="AD8" s="21">
        <v>56</v>
      </c>
    </row>
    <row r="9" spans="1:30" ht="15.75" customHeight="1" thickBot="1" x14ac:dyDescent="0.3">
      <c r="A9" s="21">
        <v>4</v>
      </c>
      <c r="B9" s="22">
        <v>3.2621917808219182E-3</v>
      </c>
      <c r="C9" s="22">
        <v>5.5452054794520545E-3</v>
      </c>
      <c r="D9" s="22">
        <v>8.8000000000000005E-3</v>
      </c>
      <c r="F9" s="21" t="s">
        <v>478</v>
      </c>
      <c r="G9" s="23">
        <v>34333</v>
      </c>
      <c r="H9" s="21">
        <v>0.94</v>
      </c>
      <c r="K9" s="16">
        <f>LARGE(B12:C12,1)/(B12+C12)</f>
        <v>0.60426408506893226</v>
      </c>
      <c r="W9" s="21">
        <v>8</v>
      </c>
      <c r="X9" s="21">
        <v>3735</v>
      </c>
      <c r="Y9" s="24">
        <v>44606</v>
      </c>
      <c r="Z9" s="21" t="s">
        <v>514</v>
      </c>
      <c r="AA9" s="21" t="s">
        <v>492</v>
      </c>
      <c r="AB9" s="21">
        <v>10.199999999999999</v>
      </c>
      <c r="AC9" s="21" t="s">
        <v>498</v>
      </c>
      <c r="AD9" s="21">
        <v>61</v>
      </c>
    </row>
    <row r="10" spans="1:30" ht="15.75" customHeight="1" thickBot="1" x14ac:dyDescent="0.3">
      <c r="A10" s="21">
        <v>5</v>
      </c>
      <c r="B10" s="22">
        <v>7.7671232876712331E-3</v>
      </c>
      <c r="C10" s="22">
        <v>1.6780273972602736E-2</v>
      </c>
      <c r="D10" s="22">
        <v>2.46E-2</v>
      </c>
      <c r="F10" s="21" t="s">
        <v>479</v>
      </c>
      <c r="G10" s="23">
        <v>33005</v>
      </c>
      <c r="H10" s="21">
        <v>0.91</v>
      </c>
      <c r="K10" s="16">
        <f>LARGE(B20:C20,1)/(B20+C20)</f>
        <v>0.57057193664447292</v>
      </c>
      <c r="W10" s="21">
        <v>9</v>
      </c>
      <c r="X10" s="21">
        <v>3723</v>
      </c>
      <c r="Y10" s="24">
        <v>44659</v>
      </c>
      <c r="Z10" s="21" t="s">
        <v>513</v>
      </c>
      <c r="AA10" s="21" t="s">
        <v>496</v>
      </c>
      <c r="AB10" s="21">
        <v>10.199999999999999</v>
      </c>
      <c r="AC10" s="21" t="s">
        <v>498</v>
      </c>
      <c r="AD10" s="21">
        <v>62</v>
      </c>
    </row>
    <row r="11" spans="1:30" ht="15.75" customHeight="1" thickBot="1" x14ac:dyDescent="0.3">
      <c r="A11" s="21">
        <v>6</v>
      </c>
      <c r="B11" s="22">
        <v>1.8589315068493151E-2</v>
      </c>
      <c r="C11" s="22">
        <v>3.3464109589041099E-2</v>
      </c>
      <c r="D11" s="22">
        <v>5.21E-2</v>
      </c>
      <c r="F11" s="21" t="s">
        <v>480</v>
      </c>
      <c r="G11" s="23">
        <v>33189</v>
      </c>
      <c r="H11" s="21">
        <v>0.91</v>
      </c>
      <c r="K11" s="16">
        <f>LARGE(B21:C21,1)/(B21+C21)</f>
        <v>0.59125894292949943</v>
      </c>
      <c r="W11" s="21">
        <v>10</v>
      </c>
      <c r="X11" s="21">
        <v>3709</v>
      </c>
      <c r="Y11" s="24">
        <v>44652</v>
      </c>
      <c r="Z11" s="21" t="s">
        <v>515</v>
      </c>
      <c r="AA11" s="21" t="s">
        <v>496</v>
      </c>
      <c r="AB11" s="21">
        <v>10.199999999999999</v>
      </c>
      <c r="AC11" s="21" t="s">
        <v>498</v>
      </c>
      <c r="AD11" s="21">
        <v>62</v>
      </c>
    </row>
    <row r="12" spans="1:30" ht="15.75" customHeight="1" thickBot="1" x14ac:dyDescent="0.25">
      <c r="A12" s="21">
        <v>7</v>
      </c>
      <c r="B12" s="22">
        <v>2.2421095890410959E-2</v>
      </c>
      <c r="C12" s="22">
        <v>3.423561643835616E-2</v>
      </c>
      <c r="D12" s="22">
        <v>5.67E-2</v>
      </c>
      <c r="F12" s="21" t="s">
        <v>481</v>
      </c>
      <c r="G12" s="23">
        <v>34884</v>
      </c>
      <c r="H12" s="21">
        <v>0.96</v>
      </c>
      <c r="W12" s="21">
        <v>20</v>
      </c>
      <c r="X12" s="21">
        <v>3589</v>
      </c>
      <c r="Y12" s="24">
        <v>44659</v>
      </c>
      <c r="Z12" s="21" t="s">
        <v>514</v>
      </c>
      <c r="AA12" s="21" t="s">
        <v>496</v>
      </c>
      <c r="AB12" s="21">
        <v>9.8000000000000007</v>
      </c>
      <c r="AC12" s="21" t="s">
        <v>498</v>
      </c>
      <c r="AD12" s="21">
        <v>65</v>
      </c>
    </row>
    <row r="13" spans="1:30" ht="15.75" customHeight="1" thickBot="1" x14ac:dyDescent="0.25">
      <c r="A13" s="21">
        <v>8</v>
      </c>
      <c r="B13" s="22">
        <v>2.5993972602739727E-2</v>
      </c>
      <c r="C13" s="22">
        <v>3.3608767123287669E-2</v>
      </c>
      <c r="D13" s="22">
        <v>5.96E-2</v>
      </c>
      <c r="F13" s="21" t="s">
        <v>482</v>
      </c>
      <c r="G13" s="23">
        <v>33503</v>
      </c>
      <c r="H13" s="21">
        <v>0.92</v>
      </c>
      <c r="W13" s="21">
        <v>25</v>
      </c>
      <c r="X13" s="21">
        <v>3573</v>
      </c>
      <c r="Y13" s="24">
        <v>44638</v>
      </c>
      <c r="Z13" s="21" t="s">
        <v>514</v>
      </c>
      <c r="AA13" s="21" t="s">
        <v>496</v>
      </c>
      <c r="AB13" s="21">
        <v>9.8000000000000007</v>
      </c>
      <c r="AC13" s="21" t="s">
        <v>498</v>
      </c>
      <c r="AD13" s="21">
        <v>63</v>
      </c>
    </row>
    <row r="14" spans="1:30" ht="15.75" customHeight="1" thickBot="1" x14ac:dyDescent="0.25">
      <c r="A14" s="21">
        <v>9</v>
      </c>
      <c r="B14" s="22">
        <v>2.754739726027397E-2</v>
      </c>
      <c r="C14" s="22">
        <v>3.3271232876712332E-2</v>
      </c>
      <c r="D14" s="22">
        <v>6.08E-2</v>
      </c>
      <c r="F14" s="21" t="s">
        <v>483</v>
      </c>
      <c r="G14" s="23">
        <v>35794</v>
      </c>
      <c r="H14" s="21">
        <v>0.98</v>
      </c>
      <c r="W14" s="21">
        <v>30</v>
      </c>
      <c r="X14" s="21">
        <v>3532</v>
      </c>
      <c r="Y14" s="24">
        <v>44631</v>
      </c>
      <c r="Z14" s="21" t="s">
        <v>513</v>
      </c>
      <c r="AA14" s="21" t="s">
        <v>496</v>
      </c>
      <c r="AB14" s="21">
        <v>9.6999999999999993</v>
      </c>
      <c r="AC14" s="21" t="s">
        <v>498</v>
      </c>
      <c r="AD14" s="21">
        <v>64</v>
      </c>
    </row>
    <row r="15" spans="1:30" ht="15.75" customHeight="1" thickBot="1" x14ac:dyDescent="0.25">
      <c r="A15" s="21">
        <v>10</v>
      </c>
      <c r="B15" s="22">
        <v>2.8324109589041094E-2</v>
      </c>
      <c r="C15" s="22">
        <v>3.1969315068493147E-2</v>
      </c>
      <c r="D15" s="22">
        <v>6.0299999999999999E-2</v>
      </c>
      <c r="F15" s="21" t="s">
        <v>484</v>
      </c>
      <c r="G15" s="23">
        <v>35180</v>
      </c>
      <c r="H15" s="21">
        <v>0.97</v>
      </c>
      <c r="W15" s="21">
        <v>35</v>
      </c>
      <c r="X15" s="21">
        <v>3513</v>
      </c>
      <c r="Y15" s="24">
        <v>44628</v>
      </c>
      <c r="Z15" s="21" t="s">
        <v>524</v>
      </c>
      <c r="AA15" s="21" t="s">
        <v>493</v>
      </c>
      <c r="AB15" s="21">
        <v>9.6</v>
      </c>
      <c r="AC15" s="21" t="s">
        <v>498</v>
      </c>
      <c r="AD15" s="21">
        <v>56</v>
      </c>
    </row>
    <row r="16" spans="1:30" ht="15.75" customHeight="1" thickBot="1" x14ac:dyDescent="0.25">
      <c r="A16" s="21">
        <v>11</v>
      </c>
      <c r="B16" s="22">
        <v>3.0654246575342468E-2</v>
      </c>
      <c r="C16" s="22">
        <v>3.163178082191781E-2</v>
      </c>
      <c r="D16" s="22">
        <v>6.2300000000000001E-2</v>
      </c>
      <c r="F16" s="21" t="s">
        <v>485</v>
      </c>
      <c r="G16" s="23">
        <v>35921</v>
      </c>
      <c r="H16" s="21">
        <v>0.99</v>
      </c>
      <c r="W16" s="21">
        <v>40</v>
      </c>
      <c r="X16" s="21">
        <v>3491</v>
      </c>
      <c r="Y16" s="24">
        <v>44568</v>
      </c>
      <c r="Z16" s="21" t="s">
        <v>517</v>
      </c>
      <c r="AA16" s="21" t="s">
        <v>496</v>
      </c>
      <c r="AB16" s="21">
        <v>9.6</v>
      </c>
      <c r="AC16" s="21" t="s">
        <v>498</v>
      </c>
      <c r="AD16" s="21">
        <v>53</v>
      </c>
    </row>
    <row r="17" spans="1:30" ht="15.75" customHeight="1" thickBot="1" x14ac:dyDescent="0.25">
      <c r="A17" s="21">
        <v>12</v>
      </c>
      <c r="B17" s="22">
        <v>3.3450410958904109E-2</v>
      </c>
      <c r="C17" s="22">
        <v>3.2017534246575344E-2</v>
      </c>
      <c r="D17" s="22">
        <v>6.5500000000000003E-2</v>
      </c>
      <c r="W17" s="21">
        <v>45</v>
      </c>
      <c r="X17" s="21">
        <v>3480</v>
      </c>
      <c r="Y17" s="24">
        <v>44657</v>
      </c>
      <c r="Z17" s="21" t="s">
        <v>524</v>
      </c>
      <c r="AA17" s="21" t="s">
        <v>494</v>
      </c>
      <c r="AB17" s="21">
        <v>9.5</v>
      </c>
      <c r="AC17" s="21" t="s">
        <v>498</v>
      </c>
      <c r="AD17" s="21">
        <v>57</v>
      </c>
    </row>
    <row r="18" spans="1:30" ht="15.75" customHeight="1" thickBot="1" x14ac:dyDescent="0.25">
      <c r="A18" s="21">
        <v>13</v>
      </c>
      <c r="B18" s="22">
        <v>3.3916438356164383E-2</v>
      </c>
      <c r="C18" s="22">
        <v>3.0426301369863011E-2</v>
      </c>
      <c r="D18" s="22">
        <v>6.4399999999999999E-2</v>
      </c>
      <c r="W18" s="21">
        <v>50</v>
      </c>
      <c r="X18" s="21">
        <v>3448</v>
      </c>
      <c r="Y18" s="24">
        <v>44655</v>
      </c>
      <c r="Z18" s="21" t="s">
        <v>524</v>
      </c>
      <c r="AA18" s="21" t="s">
        <v>492</v>
      </c>
      <c r="AB18" s="21">
        <v>9.4</v>
      </c>
      <c r="AC18" s="21" t="s">
        <v>498</v>
      </c>
      <c r="AD18" s="21">
        <v>58</v>
      </c>
    </row>
    <row r="19" spans="1:30" ht="15.75" customHeight="1" thickBot="1" x14ac:dyDescent="0.25">
      <c r="A19" s="21">
        <v>14</v>
      </c>
      <c r="B19" s="22">
        <v>3.5884109589041098E-2</v>
      </c>
      <c r="C19" s="22">
        <v>3.0378082191780821E-2</v>
      </c>
      <c r="D19" s="22">
        <v>6.6199999999999995E-2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3392</v>
      </c>
      <c r="Y19" s="24">
        <v>44642</v>
      </c>
      <c r="Z19" s="21" t="s">
        <v>513</v>
      </c>
      <c r="AA19" s="21" t="s">
        <v>493</v>
      </c>
      <c r="AB19" s="21">
        <v>9.3000000000000007</v>
      </c>
      <c r="AC19" s="21" t="s">
        <v>498</v>
      </c>
      <c r="AD19" s="21">
        <v>67</v>
      </c>
    </row>
    <row r="20" spans="1:30" ht="15.75" customHeight="1" thickBot="1" x14ac:dyDescent="0.25">
      <c r="A20" s="21">
        <v>15</v>
      </c>
      <c r="B20" s="22">
        <v>4.1579999999999999E-2</v>
      </c>
      <c r="C20" s="22">
        <v>3.1294246575342466E-2</v>
      </c>
      <c r="D20" s="22">
        <v>7.2800000000000004E-2</v>
      </c>
      <c r="F20" s="21" t="s">
        <v>488</v>
      </c>
      <c r="G20" s="23">
        <v>29186</v>
      </c>
      <c r="H20" s="21">
        <v>0.8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3340</v>
      </c>
      <c r="Y20" s="24">
        <v>44662</v>
      </c>
      <c r="Z20" s="21" t="s">
        <v>513</v>
      </c>
      <c r="AA20" s="21" t="s">
        <v>492</v>
      </c>
      <c r="AB20" s="21">
        <v>9.1999999999999993</v>
      </c>
      <c r="AC20" s="21" t="s">
        <v>498</v>
      </c>
      <c r="AD20" s="21">
        <v>66</v>
      </c>
    </row>
    <row r="21" spans="1:30" ht="15.75" customHeight="1" thickBot="1" x14ac:dyDescent="0.25">
      <c r="A21" s="21">
        <v>16</v>
      </c>
      <c r="B21" s="22">
        <v>4.2408493150684935E-2</v>
      </c>
      <c r="C21" s="22">
        <v>2.9317260273972599E-2</v>
      </c>
      <c r="D21" s="22">
        <v>7.17E-2</v>
      </c>
      <c r="F21" s="21" t="s">
        <v>492</v>
      </c>
      <c r="G21" s="23">
        <v>36863</v>
      </c>
      <c r="H21" s="21">
        <v>1.01</v>
      </c>
      <c r="J21" s="12">
        <v>5</v>
      </c>
      <c r="K21" s="12">
        <f>X6</f>
        <v>3763</v>
      </c>
      <c r="L21" s="18"/>
      <c r="M21" s="12"/>
      <c r="N21" s="140">
        <f>K21/$F$2</f>
        <v>0.1030958904109589</v>
      </c>
      <c r="W21" s="21">
        <v>125</v>
      </c>
      <c r="X21" s="21">
        <v>3276</v>
      </c>
      <c r="Y21" s="24">
        <v>44655</v>
      </c>
      <c r="Z21" s="21" t="s">
        <v>514</v>
      </c>
      <c r="AA21" s="21" t="s">
        <v>492</v>
      </c>
      <c r="AB21" s="21">
        <v>9</v>
      </c>
      <c r="AC21" s="21" t="s">
        <v>498</v>
      </c>
      <c r="AD21" s="21">
        <v>66</v>
      </c>
    </row>
    <row r="22" spans="1:30" ht="15.75" customHeight="1" thickBot="1" x14ac:dyDescent="0.25">
      <c r="A22" s="21">
        <v>17</v>
      </c>
      <c r="B22" s="22">
        <v>4.2719178082191778E-2</v>
      </c>
      <c r="C22" s="22">
        <v>2.7822465753424657E-2</v>
      </c>
      <c r="D22" s="22">
        <v>7.0499999999999993E-2</v>
      </c>
      <c r="F22" s="21" t="s">
        <v>493</v>
      </c>
      <c r="G22" s="23">
        <v>37853</v>
      </c>
      <c r="H22" s="21">
        <v>1.04</v>
      </c>
      <c r="J22" s="12">
        <v>10</v>
      </c>
      <c r="K22" s="12">
        <f>X11</f>
        <v>3709</v>
      </c>
      <c r="L22" s="18"/>
      <c r="M22" s="12"/>
      <c r="N22" s="140">
        <f t="shared" ref="N22:N28" si="0">K22/$F$2</f>
        <v>0.10161643835616438</v>
      </c>
      <c r="W22" s="21">
        <v>150</v>
      </c>
      <c r="X22" s="21">
        <v>3234</v>
      </c>
      <c r="Y22" s="24">
        <v>44819</v>
      </c>
      <c r="Z22" s="21" t="s">
        <v>515</v>
      </c>
      <c r="AA22" s="21" t="s">
        <v>495</v>
      </c>
      <c r="AB22" s="21">
        <v>8.9</v>
      </c>
      <c r="AC22" s="21" t="s">
        <v>498</v>
      </c>
      <c r="AD22" s="21">
        <v>57</v>
      </c>
    </row>
    <row r="23" spans="1:30" ht="15.75" customHeight="1" thickBot="1" x14ac:dyDescent="0.25">
      <c r="A23" s="21">
        <v>18</v>
      </c>
      <c r="B23" s="22">
        <v>3.515917808219178E-2</v>
      </c>
      <c r="C23" s="22">
        <v>2.3820273972602737E-2</v>
      </c>
      <c r="D23" s="22">
        <v>5.8900000000000001E-2</v>
      </c>
      <c r="F23" s="21" t="s">
        <v>494</v>
      </c>
      <c r="G23" s="23">
        <v>37784</v>
      </c>
      <c r="H23" s="21">
        <v>1.04</v>
      </c>
      <c r="J23" s="12">
        <v>20</v>
      </c>
      <c r="K23" s="12">
        <f>X12</f>
        <v>3589</v>
      </c>
      <c r="L23" s="18"/>
      <c r="M23" s="12"/>
      <c r="N23" s="140">
        <f t="shared" si="0"/>
        <v>9.8328767123287669E-2</v>
      </c>
      <c r="W23" s="21">
        <v>175</v>
      </c>
      <c r="X23" s="21">
        <v>3204</v>
      </c>
      <c r="Y23" s="24">
        <v>44633</v>
      </c>
      <c r="Z23" s="21" t="s">
        <v>516</v>
      </c>
      <c r="AA23" s="21" t="s">
        <v>488</v>
      </c>
      <c r="AB23" s="21">
        <v>8.8000000000000007</v>
      </c>
      <c r="AC23" s="21" t="s">
        <v>498</v>
      </c>
      <c r="AD23" s="21">
        <v>58</v>
      </c>
    </row>
    <row r="24" spans="1:30" ht="15.75" customHeight="1" thickBot="1" x14ac:dyDescent="0.25">
      <c r="A24" s="21">
        <v>19</v>
      </c>
      <c r="B24" s="22">
        <v>2.5838630136986302E-2</v>
      </c>
      <c r="C24" s="22">
        <v>1.7503561643835618E-2</v>
      </c>
      <c r="D24" s="22">
        <v>4.3299999999999998E-2</v>
      </c>
      <c r="F24" s="21" t="s">
        <v>495</v>
      </c>
      <c r="G24" s="23">
        <v>38415</v>
      </c>
      <c r="H24" s="21">
        <v>1.05</v>
      </c>
      <c r="J24" s="12">
        <v>30</v>
      </c>
      <c r="K24" s="12">
        <f>X14</f>
        <v>3532</v>
      </c>
      <c r="L24" s="18"/>
      <c r="M24" s="12"/>
      <c r="N24" s="140">
        <f t="shared" si="0"/>
        <v>9.6767123287671231E-2</v>
      </c>
      <c r="W24" s="21">
        <v>200</v>
      </c>
      <c r="X24" s="21">
        <v>3171</v>
      </c>
      <c r="Y24" s="24">
        <v>44610</v>
      </c>
      <c r="Z24" s="21" t="s">
        <v>513</v>
      </c>
      <c r="AA24" s="21" t="s">
        <v>496</v>
      </c>
      <c r="AB24" s="21">
        <v>8.6999999999999993</v>
      </c>
      <c r="AC24" s="21" t="s">
        <v>498</v>
      </c>
      <c r="AD24" s="21">
        <v>59</v>
      </c>
    </row>
    <row r="25" spans="1:30" ht="15.75" customHeight="1" thickBot="1" x14ac:dyDescent="0.25">
      <c r="A25" s="21">
        <v>20</v>
      </c>
      <c r="B25" s="22">
        <v>2.0505205479452056E-2</v>
      </c>
      <c r="C25" s="22">
        <v>1.2922739726027397E-2</v>
      </c>
      <c r="D25" s="22">
        <v>3.3399999999999999E-2</v>
      </c>
      <c r="F25" s="21" t="s">
        <v>496</v>
      </c>
      <c r="G25" s="23">
        <v>41323</v>
      </c>
      <c r="H25" s="21">
        <v>1.1299999999999999</v>
      </c>
      <c r="J25" s="12">
        <v>50</v>
      </c>
      <c r="K25" s="12">
        <f>X18</f>
        <v>3448</v>
      </c>
      <c r="L25" s="18"/>
      <c r="M25" s="12"/>
      <c r="N25" s="140">
        <f t="shared" si="0"/>
        <v>9.4465753424657531E-2</v>
      </c>
    </row>
    <row r="26" spans="1:30" ht="15.75" customHeight="1" thickBot="1" x14ac:dyDescent="0.25">
      <c r="A26" s="21">
        <v>21</v>
      </c>
      <c r="B26" s="22">
        <v>1.5430684931506851E-2</v>
      </c>
      <c r="C26" s="22">
        <v>9.3063013698630147E-3</v>
      </c>
      <c r="D26" s="22">
        <v>2.47E-2</v>
      </c>
      <c r="F26" s="21" t="s">
        <v>497</v>
      </c>
      <c r="G26" s="23">
        <v>34025</v>
      </c>
      <c r="H26" s="21">
        <v>0.93</v>
      </c>
      <c r="J26" s="12">
        <v>100</v>
      </c>
      <c r="K26" s="12">
        <f>X20</f>
        <v>3340</v>
      </c>
      <c r="L26" s="18"/>
      <c r="M26" s="12"/>
      <c r="N26" s="140">
        <f t="shared" si="0"/>
        <v>9.1506849315068486E-2</v>
      </c>
    </row>
    <row r="27" spans="1:30" ht="15.75" customHeight="1" thickBot="1" x14ac:dyDescent="0.25">
      <c r="A27" s="21">
        <v>22</v>
      </c>
      <c r="B27" s="22">
        <v>1.0045479452054796E-2</v>
      </c>
      <c r="C27" s="22">
        <v>5.8827397260273976E-3</v>
      </c>
      <c r="D27" s="22">
        <v>1.5900000000000001E-2</v>
      </c>
      <c r="J27" s="12">
        <v>150</v>
      </c>
      <c r="K27" s="12">
        <f>X22</f>
        <v>3234</v>
      </c>
      <c r="L27" s="18"/>
      <c r="M27" s="12"/>
      <c r="N27" s="140">
        <f t="shared" si="0"/>
        <v>8.8602739726027391E-2</v>
      </c>
    </row>
    <row r="28" spans="1:30" ht="15.75" customHeight="1" thickBot="1" x14ac:dyDescent="0.25">
      <c r="A28" s="21">
        <v>23</v>
      </c>
      <c r="B28" s="22">
        <v>5.9547945205479453E-3</v>
      </c>
      <c r="C28" s="22">
        <v>3.5682191780821919E-3</v>
      </c>
      <c r="D28" s="22">
        <v>9.4999999999999998E-3</v>
      </c>
      <c r="J28" s="12">
        <v>200</v>
      </c>
      <c r="K28" s="12">
        <f>X24</f>
        <v>3171</v>
      </c>
      <c r="L28" s="18"/>
      <c r="M28" s="12"/>
      <c r="N28" s="140">
        <f t="shared" si="0"/>
        <v>8.6876712328767119E-2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Sheet80"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0.62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617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17600</v>
      </c>
      <c r="H2" s="7" t="s">
        <v>462</v>
      </c>
      <c r="W2" s="21">
        <v>1</v>
      </c>
      <c r="X2" s="21">
        <v>1971</v>
      </c>
      <c r="Y2" s="24">
        <v>44581</v>
      </c>
      <c r="Z2" s="21" t="s">
        <v>516</v>
      </c>
      <c r="AA2" s="21" t="s">
        <v>495</v>
      </c>
      <c r="AB2" s="21">
        <v>11.2</v>
      </c>
      <c r="AC2" s="21" t="s">
        <v>465</v>
      </c>
      <c r="AD2" s="21">
        <v>74</v>
      </c>
    </row>
    <row r="3" spans="1:30" ht="15.75" customHeight="1" thickBot="1" x14ac:dyDescent="0.25">
      <c r="W3" s="21">
        <v>2</v>
      </c>
      <c r="X3" s="21">
        <v>1868</v>
      </c>
      <c r="Y3" s="24">
        <v>44713</v>
      </c>
      <c r="Z3" s="21" t="s">
        <v>516</v>
      </c>
      <c r="AA3" s="21" t="s">
        <v>494</v>
      </c>
      <c r="AB3" s="21">
        <v>10.6</v>
      </c>
      <c r="AC3" s="21" t="s">
        <v>465</v>
      </c>
      <c r="AD3" s="21">
        <v>73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1819</v>
      </c>
      <c r="Y4" s="24">
        <v>44611</v>
      </c>
      <c r="Z4" s="21" t="s">
        <v>513</v>
      </c>
      <c r="AA4" s="21" t="s">
        <v>497</v>
      </c>
      <c r="AB4" s="21">
        <v>10.3</v>
      </c>
      <c r="AC4" s="21" t="s">
        <v>465</v>
      </c>
      <c r="AD4" s="21">
        <v>76</v>
      </c>
    </row>
    <row r="5" spans="1:30" ht="15.75" customHeight="1" thickBot="1" x14ac:dyDescent="0.25">
      <c r="A5" s="21">
        <v>0</v>
      </c>
      <c r="B5" s="22">
        <v>3.1704545454545453E-3</v>
      </c>
      <c r="C5" s="22">
        <v>6.1778409090909097E-3</v>
      </c>
      <c r="D5" s="41">
        <v>9.2999999999999992E-3</v>
      </c>
      <c r="F5" s="21" t="s">
        <v>471</v>
      </c>
      <c r="G5" s="23">
        <v>17323</v>
      </c>
      <c r="H5" s="21">
        <v>0.99</v>
      </c>
      <c r="J5" s="164" t="s">
        <v>472</v>
      </c>
      <c r="K5" s="165"/>
      <c r="L5" s="165"/>
      <c r="M5" s="165"/>
      <c r="N5" s="166"/>
      <c r="W5" s="21">
        <v>4</v>
      </c>
      <c r="X5" s="21">
        <v>1816</v>
      </c>
      <c r="Y5" s="24">
        <v>44909</v>
      </c>
      <c r="Z5" s="21" t="s">
        <v>524</v>
      </c>
      <c r="AA5" s="21" t="s">
        <v>494</v>
      </c>
      <c r="AB5" s="21">
        <v>10.3</v>
      </c>
      <c r="AC5" s="21" t="s">
        <v>465</v>
      </c>
      <c r="AD5" s="21">
        <v>91</v>
      </c>
    </row>
    <row r="6" spans="1:30" ht="15.75" customHeight="1" thickBot="1" x14ac:dyDescent="0.25">
      <c r="A6" s="21">
        <v>1</v>
      </c>
      <c r="B6" s="22">
        <v>2.3011363636363637E-3</v>
      </c>
      <c r="C6" s="22">
        <v>4.9869318181818183E-3</v>
      </c>
      <c r="D6" s="22">
        <v>7.3000000000000001E-3</v>
      </c>
      <c r="F6" s="21" t="s">
        <v>473</v>
      </c>
      <c r="G6" s="23">
        <v>19162</v>
      </c>
      <c r="H6" s="21">
        <v>1.0900000000000001</v>
      </c>
      <c r="J6" s="113" t="s">
        <v>474</v>
      </c>
      <c r="K6" s="114">
        <f>LARGE((K8,K9),1)</f>
        <v>0.91004775242772362</v>
      </c>
      <c r="L6" s="45"/>
      <c r="M6" s="45"/>
      <c r="N6" s="114" t="str">
        <f>IF(B12&gt;C12,B4,C4)</f>
        <v>SB</v>
      </c>
      <c r="W6" s="21">
        <v>5</v>
      </c>
      <c r="X6" s="21">
        <v>1792</v>
      </c>
      <c r="Y6" s="24">
        <v>44908</v>
      </c>
      <c r="Z6" s="21" t="s">
        <v>524</v>
      </c>
      <c r="AA6" s="21" t="s">
        <v>493</v>
      </c>
      <c r="AB6" s="21">
        <v>10.199999999999999</v>
      </c>
      <c r="AC6" s="21" t="s">
        <v>465</v>
      </c>
      <c r="AD6" s="21">
        <v>91</v>
      </c>
    </row>
    <row r="7" spans="1:30" ht="15.75" customHeight="1" thickBot="1" x14ac:dyDescent="0.25">
      <c r="A7" s="21">
        <v>2</v>
      </c>
      <c r="B7" s="22">
        <v>1.8920454545454548E-3</v>
      </c>
      <c r="C7" s="22">
        <v>5.7312500000000002E-3</v>
      </c>
      <c r="D7" s="22">
        <v>7.6E-3</v>
      </c>
      <c r="F7" s="21" t="s">
        <v>475</v>
      </c>
      <c r="G7" s="23">
        <v>19080</v>
      </c>
      <c r="H7" s="21">
        <v>1.0900000000000001</v>
      </c>
      <c r="J7" s="12" t="s">
        <v>476</v>
      </c>
      <c r="K7" s="114">
        <f>LARGE((K10,K11),1)</f>
        <v>0.68471975088967962</v>
      </c>
      <c r="L7" s="45"/>
      <c r="M7" s="45"/>
      <c r="N7" s="114" t="str">
        <f>IF(B22&gt;C22,B4,C4)</f>
        <v>SB</v>
      </c>
      <c r="W7" s="21">
        <v>6</v>
      </c>
      <c r="X7" s="21">
        <v>1790</v>
      </c>
      <c r="Y7" s="24">
        <v>44883</v>
      </c>
      <c r="Z7" s="21" t="s">
        <v>524</v>
      </c>
      <c r="AA7" s="21" t="s">
        <v>496</v>
      </c>
      <c r="AB7" s="21">
        <v>10.199999999999999</v>
      </c>
      <c r="AC7" s="21" t="s">
        <v>465</v>
      </c>
      <c r="AD7" s="21">
        <v>91</v>
      </c>
    </row>
    <row r="8" spans="1:30" ht="15.75" customHeight="1" thickBot="1" x14ac:dyDescent="0.3">
      <c r="A8" s="21">
        <v>3</v>
      </c>
      <c r="B8" s="22">
        <v>9.9715909090909087E-4</v>
      </c>
      <c r="C8" s="22">
        <v>4.2426136363636364E-3</v>
      </c>
      <c r="D8" s="22">
        <v>5.3E-3</v>
      </c>
      <c r="F8" s="21" t="s">
        <v>477</v>
      </c>
      <c r="G8" s="23">
        <v>18634</v>
      </c>
      <c r="H8" s="21">
        <v>1.06</v>
      </c>
      <c r="J8" s="111"/>
      <c r="K8" s="16">
        <f>LARGE(B11:C11,1)/(B11+C11)</f>
        <v>0.91004775242772362</v>
      </c>
      <c r="W8" s="21">
        <v>7</v>
      </c>
      <c r="X8" s="21">
        <v>1787</v>
      </c>
      <c r="Y8" s="24">
        <v>44903</v>
      </c>
      <c r="Z8" s="21" t="s">
        <v>524</v>
      </c>
      <c r="AA8" s="21" t="s">
        <v>495</v>
      </c>
      <c r="AB8" s="21">
        <v>10.199999999999999</v>
      </c>
      <c r="AC8" s="21" t="s">
        <v>465</v>
      </c>
      <c r="AD8" s="21">
        <v>91</v>
      </c>
    </row>
    <row r="9" spans="1:30" ht="15.75" customHeight="1" thickBot="1" x14ac:dyDescent="0.3">
      <c r="A9" s="21">
        <v>4</v>
      </c>
      <c r="B9" s="22">
        <v>7.9261363636363633E-4</v>
      </c>
      <c r="C9" s="22">
        <v>6.252272727272727E-3</v>
      </c>
      <c r="D9" s="22">
        <v>7.0000000000000001E-3</v>
      </c>
      <c r="F9" s="21" t="s">
        <v>478</v>
      </c>
      <c r="G9" s="23">
        <v>17639</v>
      </c>
      <c r="H9" s="21">
        <v>1</v>
      </c>
      <c r="J9" s="111"/>
      <c r="K9" s="16">
        <f>LARGE(B12:C12,1)/(B12+C12)</f>
        <v>0.89857912787849104</v>
      </c>
      <c r="W9" s="21">
        <v>8</v>
      </c>
      <c r="X9" s="21">
        <v>1786</v>
      </c>
      <c r="Y9" s="24">
        <v>44873</v>
      </c>
      <c r="Z9" s="21" t="s">
        <v>524</v>
      </c>
      <c r="AA9" s="21" t="s">
        <v>493</v>
      </c>
      <c r="AB9" s="21">
        <v>10.1</v>
      </c>
      <c r="AC9" s="21" t="s">
        <v>465</v>
      </c>
      <c r="AD9" s="21">
        <v>90</v>
      </c>
    </row>
    <row r="10" spans="1:30" ht="15.75" customHeight="1" thickBot="1" x14ac:dyDescent="0.3">
      <c r="A10" s="21">
        <v>5</v>
      </c>
      <c r="B10" s="22">
        <v>1.6875E-3</v>
      </c>
      <c r="C10" s="22">
        <v>1.5705113636363639E-2</v>
      </c>
      <c r="D10" s="22">
        <v>1.7399999999999999E-2</v>
      </c>
      <c r="F10" s="21" t="s">
        <v>479</v>
      </c>
      <c r="G10" s="23">
        <v>17285</v>
      </c>
      <c r="H10" s="21">
        <v>0.98</v>
      </c>
      <c r="J10" s="111"/>
      <c r="K10" s="16">
        <f>LARGE(B20:C20,1)/(B20+C20)</f>
        <v>0.68471975088967962</v>
      </c>
      <c r="W10" s="21">
        <v>9</v>
      </c>
      <c r="X10" s="21">
        <v>1780</v>
      </c>
      <c r="Y10" s="24">
        <v>44900</v>
      </c>
      <c r="Z10" s="21" t="s">
        <v>524</v>
      </c>
      <c r="AA10" s="21" t="s">
        <v>492</v>
      </c>
      <c r="AB10" s="21">
        <v>10.1</v>
      </c>
      <c r="AC10" s="21" t="s">
        <v>465</v>
      </c>
      <c r="AD10" s="21">
        <v>91</v>
      </c>
    </row>
    <row r="11" spans="1:30" ht="15.75" customHeight="1" thickBot="1" x14ac:dyDescent="0.3">
      <c r="A11" s="21">
        <v>6</v>
      </c>
      <c r="B11" s="37">
        <v>4.1420454545454538E-3</v>
      </c>
      <c r="C11" s="37">
        <v>4.1905113636363643E-2</v>
      </c>
      <c r="D11" s="22">
        <v>4.6100000000000002E-2</v>
      </c>
      <c r="F11" s="21" t="s">
        <v>480</v>
      </c>
      <c r="G11" s="23">
        <v>16665</v>
      </c>
      <c r="H11" s="21">
        <v>0.95</v>
      </c>
      <c r="J11" s="111"/>
      <c r="K11" s="16">
        <f>LARGE(B21:C21,1)/(B21+C21)</f>
        <v>0.66449921699462111</v>
      </c>
      <c r="W11" s="21">
        <v>10</v>
      </c>
      <c r="X11" s="21">
        <v>1779</v>
      </c>
      <c r="Y11" s="24">
        <v>44824</v>
      </c>
      <c r="Z11" s="21" t="s">
        <v>522</v>
      </c>
      <c r="AA11" s="21" t="s">
        <v>493</v>
      </c>
      <c r="AB11" s="21">
        <v>10.1</v>
      </c>
      <c r="AC11" s="21" t="s">
        <v>465</v>
      </c>
      <c r="AD11" s="21">
        <v>88</v>
      </c>
    </row>
    <row r="12" spans="1:30" ht="15.75" customHeight="1" thickBot="1" x14ac:dyDescent="0.25">
      <c r="A12" s="21">
        <v>7</v>
      </c>
      <c r="B12" s="37">
        <v>7.0568181818181823E-3</v>
      </c>
      <c r="C12" s="37">
        <v>6.2522727272727271E-2</v>
      </c>
      <c r="D12" s="22">
        <v>6.9699999999999998E-2</v>
      </c>
      <c r="F12" s="21" t="s">
        <v>481</v>
      </c>
      <c r="G12" s="23">
        <v>15941</v>
      </c>
      <c r="H12" s="21">
        <v>0.91</v>
      </c>
      <c r="W12" s="21">
        <v>20</v>
      </c>
      <c r="X12" s="21">
        <v>1758</v>
      </c>
      <c r="Y12" s="24">
        <v>44874</v>
      </c>
      <c r="Z12" s="21" t="s">
        <v>524</v>
      </c>
      <c r="AA12" s="21" t="s">
        <v>494</v>
      </c>
      <c r="AB12" s="21">
        <v>10</v>
      </c>
      <c r="AC12" s="21" t="s">
        <v>465</v>
      </c>
      <c r="AD12" s="21">
        <v>90</v>
      </c>
    </row>
    <row r="13" spans="1:30" ht="15.75" customHeight="1" thickBot="1" x14ac:dyDescent="0.25">
      <c r="A13" s="21">
        <v>8</v>
      </c>
      <c r="B13" s="37">
        <v>9.7926136363636358E-3</v>
      </c>
      <c r="C13" s="37">
        <v>5.6865909090909085E-2</v>
      </c>
      <c r="D13" s="22">
        <v>6.6699999999999995E-2</v>
      </c>
      <c r="F13" s="21" t="s">
        <v>482</v>
      </c>
      <c r="G13" s="23">
        <v>14922</v>
      </c>
      <c r="H13" s="21">
        <v>0.85</v>
      </c>
      <c r="W13" s="21">
        <v>25</v>
      </c>
      <c r="X13" s="21">
        <v>1744</v>
      </c>
      <c r="Y13" s="24">
        <v>44867</v>
      </c>
      <c r="Z13" s="21" t="s">
        <v>524</v>
      </c>
      <c r="AA13" s="21" t="s">
        <v>494</v>
      </c>
      <c r="AB13" s="21">
        <v>9.9</v>
      </c>
      <c r="AC13" s="21" t="s">
        <v>465</v>
      </c>
      <c r="AD13" s="21">
        <v>88</v>
      </c>
    </row>
    <row r="14" spans="1:30" ht="15.75" customHeight="1" thickBot="1" x14ac:dyDescent="0.25">
      <c r="A14" s="21">
        <v>9</v>
      </c>
      <c r="B14" s="37">
        <v>1.2221590909090911E-2</v>
      </c>
      <c r="C14" s="37">
        <v>4.7785227272727264E-2</v>
      </c>
      <c r="D14" s="22">
        <v>0.06</v>
      </c>
      <c r="F14" s="21" t="s">
        <v>483</v>
      </c>
      <c r="G14" s="23">
        <v>18802</v>
      </c>
      <c r="H14" s="21">
        <v>1.07</v>
      </c>
      <c r="W14" s="21">
        <v>30</v>
      </c>
      <c r="X14" s="21">
        <v>1740</v>
      </c>
      <c r="Y14" s="24">
        <v>44872</v>
      </c>
      <c r="Z14" s="21" t="s">
        <v>524</v>
      </c>
      <c r="AA14" s="21" t="s">
        <v>492</v>
      </c>
      <c r="AB14" s="21">
        <v>9.9</v>
      </c>
      <c r="AC14" s="21" t="s">
        <v>465</v>
      </c>
      <c r="AD14" s="21">
        <v>90</v>
      </c>
    </row>
    <row r="15" spans="1:30" ht="15.75" customHeight="1" thickBot="1" x14ac:dyDescent="0.25">
      <c r="A15" s="21">
        <v>10</v>
      </c>
      <c r="B15" s="37">
        <v>1.4471590909090908E-2</v>
      </c>
      <c r="C15" s="37">
        <v>4.6817613636363636E-2</v>
      </c>
      <c r="D15" s="22">
        <v>6.13E-2</v>
      </c>
      <c r="F15" s="21" t="s">
        <v>484</v>
      </c>
      <c r="G15" s="23">
        <v>17753</v>
      </c>
      <c r="H15" s="21">
        <v>1.01</v>
      </c>
      <c r="W15" s="21">
        <v>35</v>
      </c>
      <c r="X15" s="21">
        <v>1737</v>
      </c>
      <c r="Y15" s="24">
        <v>44699</v>
      </c>
      <c r="Z15" s="21" t="s">
        <v>524</v>
      </c>
      <c r="AA15" s="21" t="s">
        <v>494</v>
      </c>
      <c r="AB15" s="21">
        <v>9.9</v>
      </c>
      <c r="AC15" s="21" t="s">
        <v>465</v>
      </c>
      <c r="AD15" s="21">
        <v>90</v>
      </c>
    </row>
    <row r="16" spans="1:30" ht="15.75" customHeight="1" thickBot="1" x14ac:dyDescent="0.25">
      <c r="A16" s="21">
        <v>11</v>
      </c>
      <c r="B16" s="37">
        <v>1.6619318181818183E-2</v>
      </c>
      <c r="C16" s="37">
        <v>4.7561931818181823E-2</v>
      </c>
      <c r="D16" s="22">
        <v>6.4199999999999993E-2</v>
      </c>
      <c r="F16" s="21" t="s">
        <v>485</v>
      </c>
      <c r="G16" s="23">
        <v>18024</v>
      </c>
      <c r="H16" s="21">
        <v>1.03</v>
      </c>
      <c r="W16" s="21">
        <v>40</v>
      </c>
      <c r="X16" s="21">
        <v>1731</v>
      </c>
      <c r="Y16" s="24">
        <v>44614</v>
      </c>
      <c r="Z16" s="21" t="s">
        <v>524</v>
      </c>
      <c r="AA16" s="21" t="s">
        <v>493</v>
      </c>
      <c r="AB16" s="21">
        <v>9.8000000000000007</v>
      </c>
      <c r="AC16" s="21" t="s">
        <v>465</v>
      </c>
      <c r="AD16" s="21">
        <v>89</v>
      </c>
    </row>
    <row r="17" spans="1:30" ht="15.75" customHeight="1" thickBot="1" x14ac:dyDescent="0.25">
      <c r="A17" s="21">
        <v>12</v>
      </c>
      <c r="B17" s="37">
        <v>1.8434659090909092E-2</v>
      </c>
      <c r="C17" s="37">
        <v>4.9571590909090912E-2</v>
      </c>
      <c r="D17" s="22">
        <v>6.8000000000000005E-2</v>
      </c>
      <c r="W17" s="21">
        <v>45</v>
      </c>
      <c r="X17" s="21">
        <v>1723</v>
      </c>
      <c r="Y17" s="24">
        <v>44895</v>
      </c>
      <c r="Z17" s="21" t="s">
        <v>524</v>
      </c>
      <c r="AA17" s="21" t="s">
        <v>494</v>
      </c>
      <c r="AB17" s="21">
        <v>9.8000000000000007</v>
      </c>
      <c r="AC17" s="21" t="s">
        <v>465</v>
      </c>
      <c r="AD17" s="21">
        <v>91</v>
      </c>
    </row>
    <row r="18" spans="1:30" ht="15.75" customHeight="1" thickBot="1" x14ac:dyDescent="0.25">
      <c r="A18" s="21">
        <v>13</v>
      </c>
      <c r="B18" s="37">
        <v>1.9073863636363635E-2</v>
      </c>
      <c r="C18" s="37">
        <v>4.9050568181818181E-2</v>
      </c>
      <c r="D18" s="22">
        <v>6.8099999999999994E-2</v>
      </c>
      <c r="W18" s="21">
        <v>50</v>
      </c>
      <c r="X18" s="21">
        <v>1716</v>
      </c>
      <c r="Y18" s="24">
        <v>44671</v>
      </c>
      <c r="Z18" s="21" t="s">
        <v>524</v>
      </c>
      <c r="AA18" s="21" t="s">
        <v>494</v>
      </c>
      <c r="AB18" s="21">
        <v>9.8000000000000007</v>
      </c>
      <c r="AC18" s="21" t="s">
        <v>465</v>
      </c>
      <c r="AD18" s="21">
        <v>91</v>
      </c>
    </row>
    <row r="19" spans="1:30" ht="15.75" customHeight="1" thickBot="1" x14ac:dyDescent="0.25">
      <c r="A19" s="21">
        <v>14</v>
      </c>
      <c r="B19" s="37">
        <v>2.0019886363636361E-2</v>
      </c>
      <c r="C19" s="37">
        <v>4.7636363636363636E-2</v>
      </c>
      <c r="D19" s="22">
        <v>6.7599999999999993E-2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1695</v>
      </c>
      <c r="Y19" s="24">
        <v>44685</v>
      </c>
      <c r="Z19" s="21" t="s">
        <v>524</v>
      </c>
      <c r="AA19" s="21" t="s">
        <v>494</v>
      </c>
      <c r="AB19" s="21">
        <v>9.6</v>
      </c>
      <c r="AC19" s="21" t="s">
        <v>465</v>
      </c>
      <c r="AD19" s="21">
        <v>90</v>
      </c>
    </row>
    <row r="20" spans="1:30" ht="15.75" customHeight="1" thickBot="1" x14ac:dyDescent="0.25">
      <c r="A20" s="21">
        <v>15</v>
      </c>
      <c r="B20" s="37">
        <v>2.0940340909090908E-2</v>
      </c>
      <c r="C20" s="37">
        <v>4.5477840909090905E-2</v>
      </c>
      <c r="D20" s="22">
        <v>6.6400000000000001E-2</v>
      </c>
      <c r="F20" s="21" t="s">
        <v>488</v>
      </c>
      <c r="G20" s="23">
        <v>11831</v>
      </c>
      <c r="H20" s="21">
        <v>0.67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1680</v>
      </c>
      <c r="Y20" s="24">
        <v>44622</v>
      </c>
      <c r="Z20" s="21" t="s">
        <v>522</v>
      </c>
      <c r="AA20" s="21" t="s">
        <v>494</v>
      </c>
      <c r="AB20" s="21">
        <v>9.5</v>
      </c>
      <c r="AC20" s="21" t="s">
        <v>465</v>
      </c>
      <c r="AD20" s="21">
        <v>87</v>
      </c>
    </row>
    <row r="21" spans="1:30" ht="15.75" customHeight="1" thickBot="1" x14ac:dyDescent="0.25">
      <c r="A21" s="21">
        <v>16</v>
      </c>
      <c r="B21" s="37">
        <v>2.2397727272727271E-2</v>
      </c>
      <c r="C21" s="37">
        <v>4.4361363636363636E-2</v>
      </c>
      <c r="D21" s="22">
        <v>6.6699999999999995E-2</v>
      </c>
      <c r="F21" s="21" t="s">
        <v>492</v>
      </c>
      <c r="G21" s="23">
        <v>18172</v>
      </c>
      <c r="H21" s="21">
        <v>1.03</v>
      </c>
      <c r="J21" s="12">
        <v>5</v>
      </c>
      <c r="K21" s="12">
        <f>X6</f>
        <v>1792</v>
      </c>
      <c r="L21" s="18"/>
      <c r="M21" s="12"/>
      <c r="N21" s="140">
        <f>K21/$F$2</f>
        <v>0.10181818181818182</v>
      </c>
      <c r="W21" s="21">
        <v>125</v>
      </c>
      <c r="X21" s="21">
        <v>1660</v>
      </c>
      <c r="Y21" s="24">
        <v>44603</v>
      </c>
      <c r="Z21" s="21" t="s">
        <v>524</v>
      </c>
      <c r="AA21" s="21" t="s">
        <v>496</v>
      </c>
      <c r="AB21" s="21">
        <v>9.4</v>
      </c>
      <c r="AC21" s="21" t="s">
        <v>465</v>
      </c>
      <c r="AD21" s="21">
        <v>91</v>
      </c>
    </row>
    <row r="22" spans="1:30" ht="15.75" customHeight="1" thickBot="1" x14ac:dyDescent="0.25">
      <c r="A22" s="21">
        <v>17</v>
      </c>
      <c r="B22" s="37">
        <v>2.3011363636363635E-2</v>
      </c>
      <c r="C22" s="37">
        <v>4.1160795454545457E-2</v>
      </c>
      <c r="D22" s="22">
        <v>6.4100000000000004E-2</v>
      </c>
      <c r="F22" s="21" t="s">
        <v>493</v>
      </c>
      <c r="G22" s="23">
        <v>18983</v>
      </c>
      <c r="H22" s="21">
        <v>1.08</v>
      </c>
      <c r="J22" s="12">
        <v>10</v>
      </c>
      <c r="K22" s="12">
        <f>X11</f>
        <v>1779</v>
      </c>
      <c r="L22" s="18"/>
      <c r="M22" s="12"/>
      <c r="N22" s="140">
        <f t="shared" ref="N22:N28" si="0">K22/$F$2</f>
        <v>0.10107954545454545</v>
      </c>
      <c r="W22" s="21">
        <v>150</v>
      </c>
      <c r="X22" s="21">
        <v>1642</v>
      </c>
      <c r="Y22" s="24">
        <v>44790</v>
      </c>
      <c r="Z22" s="21" t="s">
        <v>524</v>
      </c>
      <c r="AA22" s="21" t="s">
        <v>494</v>
      </c>
      <c r="AB22" s="21">
        <v>9.3000000000000007</v>
      </c>
      <c r="AC22" s="21" t="s">
        <v>465</v>
      </c>
      <c r="AD22" s="21">
        <v>90</v>
      </c>
    </row>
    <row r="23" spans="1:30" ht="15.75" customHeight="1" thickBot="1" x14ac:dyDescent="0.25">
      <c r="A23" s="21">
        <v>18</v>
      </c>
      <c r="B23" s="37">
        <v>1.6619318181818183E-2</v>
      </c>
      <c r="C23" s="37">
        <v>3.4461931818181815E-2</v>
      </c>
      <c r="D23" s="22">
        <v>5.11E-2</v>
      </c>
      <c r="F23" s="21" t="s">
        <v>494</v>
      </c>
      <c r="G23" s="23">
        <v>19414</v>
      </c>
      <c r="H23" s="21">
        <v>1.1100000000000001</v>
      </c>
      <c r="J23" s="12">
        <v>20</v>
      </c>
      <c r="K23" s="12">
        <f>X12</f>
        <v>1758</v>
      </c>
      <c r="L23" s="18"/>
      <c r="M23" s="12"/>
      <c r="N23" s="140">
        <f t="shared" si="0"/>
        <v>9.9886363636363634E-2</v>
      </c>
      <c r="W23" s="21">
        <v>175</v>
      </c>
      <c r="X23" s="21">
        <v>1625</v>
      </c>
      <c r="Y23" s="24">
        <v>44614</v>
      </c>
      <c r="Z23" s="21" t="s">
        <v>522</v>
      </c>
      <c r="AA23" s="21" t="s">
        <v>493</v>
      </c>
      <c r="AB23" s="21">
        <v>9.1999999999999993</v>
      </c>
      <c r="AC23" s="21" t="s">
        <v>465</v>
      </c>
      <c r="AD23" s="21">
        <v>87</v>
      </c>
    </row>
    <row r="24" spans="1:30" ht="15.75" customHeight="1" thickBot="1" x14ac:dyDescent="0.25">
      <c r="A24" s="21">
        <v>19</v>
      </c>
      <c r="B24" s="37">
        <v>1.224715909090909E-2</v>
      </c>
      <c r="C24" s="37">
        <v>2.6200000000000001E-2</v>
      </c>
      <c r="D24" s="22">
        <v>3.8399999999999997E-2</v>
      </c>
      <c r="F24" s="21" t="s">
        <v>495</v>
      </c>
      <c r="G24" s="23">
        <v>19166</v>
      </c>
      <c r="H24" s="21">
        <v>1.0900000000000001</v>
      </c>
      <c r="J24" s="12">
        <v>30</v>
      </c>
      <c r="K24" s="12">
        <f>X14</f>
        <v>1740</v>
      </c>
      <c r="L24" s="18"/>
      <c r="M24" s="12"/>
      <c r="N24" s="140">
        <f t="shared" si="0"/>
        <v>9.8863636363636362E-2</v>
      </c>
      <c r="W24" s="21">
        <v>200</v>
      </c>
      <c r="X24" s="21">
        <v>1613</v>
      </c>
      <c r="Y24" s="24">
        <v>44860</v>
      </c>
      <c r="Z24" s="21" t="s">
        <v>522</v>
      </c>
      <c r="AA24" s="21" t="s">
        <v>494</v>
      </c>
      <c r="AB24" s="21">
        <v>9.1999999999999993</v>
      </c>
      <c r="AC24" s="21" t="s">
        <v>465</v>
      </c>
      <c r="AD24" s="21">
        <v>86</v>
      </c>
    </row>
    <row r="25" spans="1:30" ht="15.75" customHeight="1" thickBot="1" x14ac:dyDescent="0.25">
      <c r="A25" s="21">
        <v>20</v>
      </c>
      <c r="B25" s="37">
        <v>9.6903409090909106E-3</v>
      </c>
      <c r="C25" s="37">
        <v>2.0543181818181818E-2</v>
      </c>
      <c r="D25" s="22">
        <v>3.0200000000000001E-2</v>
      </c>
      <c r="F25" s="21" t="s">
        <v>496</v>
      </c>
      <c r="G25" s="23">
        <v>20142</v>
      </c>
      <c r="H25" s="21">
        <v>1.1499999999999999</v>
      </c>
      <c r="J25" s="12">
        <v>50</v>
      </c>
      <c r="K25" s="12">
        <f>X18</f>
        <v>1716</v>
      </c>
      <c r="L25" s="18"/>
      <c r="M25" s="12"/>
      <c r="N25" s="140">
        <f t="shared" si="0"/>
        <v>9.7500000000000003E-2</v>
      </c>
    </row>
    <row r="26" spans="1:30" ht="15.75" customHeight="1" thickBot="1" x14ac:dyDescent="0.25">
      <c r="A26" s="21">
        <v>21</v>
      </c>
      <c r="B26" s="37">
        <v>7.9005681818181822E-3</v>
      </c>
      <c r="C26" s="37">
        <v>1.6821590909090908E-2</v>
      </c>
      <c r="D26" s="22">
        <v>2.47E-2</v>
      </c>
      <c r="F26" s="21" t="s">
        <v>497</v>
      </c>
      <c r="G26" s="23">
        <v>15279</v>
      </c>
      <c r="H26" s="21">
        <v>0.87</v>
      </c>
      <c r="J26" s="12">
        <v>100</v>
      </c>
      <c r="K26" s="12">
        <f>X20</f>
        <v>1680</v>
      </c>
      <c r="L26" s="18"/>
      <c r="M26" s="12"/>
      <c r="N26" s="140">
        <f t="shared" si="0"/>
        <v>9.5454545454545459E-2</v>
      </c>
    </row>
    <row r="27" spans="1:30" ht="15.75" customHeight="1" thickBot="1" x14ac:dyDescent="0.25">
      <c r="A27" s="21">
        <v>22</v>
      </c>
      <c r="B27" s="22">
        <v>5.7017045454545463E-3</v>
      </c>
      <c r="C27" s="22">
        <v>1.3248863636363637E-2</v>
      </c>
      <c r="D27" s="22">
        <v>1.89E-2</v>
      </c>
      <c r="J27" s="12">
        <v>150</v>
      </c>
      <c r="K27" s="12">
        <f>X22</f>
        <v>1642</v>
      </c>
      <c r="L27" s="18"/>
      <c r="M27" s="12"/>
      <c r="N27" s="140">
        <f t="shared" si="0"/>
        <v>9.3295454545454543E-2</v>
      </c>
    </row>
    <row r="28" spans="1:30" ht="15.75" customHeight="1" thickBot="1" x14ac:dyDescent="0.25">
      <c r="A28" s="21">
        <v>23</v>
      </c>
      <c r="B28" s="22">
        <v>4.5255681818181818E-3</v>
      </c>
      <c r="C28" s="22">
        <v>9.2295454545454538E-3</v>
      </c>
      <c r="D28" s="22">
        <v>1.38E-2</v>
      </c>
      <c r="J28" s="12">
        <v>200</v>
      </c>
      <c r="K28" s="12">
        <f>X24</f>
        <v>1613</v>
      </c>
      <c r="L28" s="18"/>
      <c r="M28" s="12"/>
      <c r="N28" s="140">
        <f t="shared" si="0"/>
        <v>9.164772727272727E-2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Sheet61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25" hidden="1" customWidth="1"/>
  </cols>
  <sheetData>
    <row r="1" spans="1:30" ht="24" thickBot="1" x14ac:dyDescent="0.25">
      <c r="A1" s="151" t="s">
        <v>564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3.25" customHeight="1" thickBot="1" x14ac:dyDescent="0.4">
      <c r="D2" s="5" t="s">
        <v>673</v>
      </c>
      <c r="F2" s="6">
        <v>19600</v>
      </c>
      <c r="H2" s="7" t="s">
        <v>462</v>
      </c>
      <c r="W2" s="21">
        <v>1</v>
      </c>
      <c r="X2" s="21">
        <v>2099</v>
      </c>
      <c r="Y2" s="24">
        <v>44646</v>
      </c>
      <c r="Z2" s="21" t="s">
        <v>515</v>
      </c>
      <c r="AA2" s="21" t="s">
        <v>497</v>
      </c>
      <c r="AB2" s="21">
        <v>10.7</v>
      </c>
      <c r="AC2" s="21" t="s">
        <v>499</v>
      </c>
      <c r="AD2" s="21">
        <v>52</v>
      </c>
    </row>
    <row r="3" spans="1:30" ht="15.75" customHeight="1" thickBot="1" x14ac:dyDescent="0.25">
      <c r="W3" s="21">
        <v>2</v>
      </c>
      <c r="X3" s="21">
        <v>2058</v>
      </c>
      <c r="Y3" s="24">
        <v>44653</v>
      </c>
      <c r="Z3" s="21" t="s">
        <v>515</v>
      </c>
      <c r="AA3" s="21" t="s">
        <v>497</v>
      </c>
      <c r="AB3" s="21">
        <v>10.5</v>
      </c>
      <c r="AC3" s="21" t="s">
        <v>498</v>
      </c>
      <c r="AD3" s="21">
        <v>54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2058</v>
      </c>
      <c r="Y4" s="24">
        <v>44674</v>
      </c>
      <c r="Z4" s="21" t="s">
        <v>515</v>
      </c>
      <c r="AA4" s="21" t="s">
        <v>497</v>
      </c>
      <c r="AB4" s="21">
        <v>10.5</v>
      </c>
      <c r="AC4" s="21" t="s">
        <v>498</v>
      </c>
      <c r="AD4" s="21">
        <v>54</v>
      </c>
    </row>
    <row r="5" spans="1:30" ht="15.75" customHeight="1" thickBot="1" x14ac:dyDescent="0.25">
      <c r="A5" s="21">
        <v>0</v>
      </c>
      <c r="B5" s="22">
        <v>2.3999999999999998E-3</v>
      </c>
      <c r="C5" s="22">
        <v>1.5836734693877553E-3</v>
      </c>
      <c r="D5" s="41">
        <v>4.0000000000000001E-3</v>
      </c>
      <c r="F5" s="21" t="s">
        <v>471</v>
      </c>
      <c r="G5" s="112">
        <v>20517</v>
      </c>
      <c r="H5" s="26">
        <v>1.05</v>
      </c>
      <c r="J5" s="164" t="s">
        <v>472</v>
      </c>
      <c r="K5" s="165"/>
      <c r="L5" s="165"/>
      <c r="M5" s="165"/>
      <c r="N5" s="166"/>
      <c r="W5" s="21">
        <v>4</v>
      </c>
      <c r="X5" s="21">
        <v>2041</v>
      </c>
      <c r="Y5" s="24">
        <v>44667</v>
      </c>
      <c r="Z5" s="21" t="s">
        <v>515</v>
      </c>
      <c r="AA5" s="21" t="s">
        <v>497</v>
      </c>
      <c r="AB5" s="21">
        <v>10.4</v>
      </c>
      <c r="AC5" s="21" t="s">
        <v>498</v>
      </c>
      <c r="AD5" s="21">
        <v>51</v>
      </c>
    </row>
    <row r="6" spans="1:30" ht="15.75" customHeight="1" thickBot="1" x14ac:dyDescent="0.25">
      <c r="A6" s="21">
        <v>1</v>
      </c>
      <c r="B6" s="22">
        <v>1.1000000000000001E-3</v>
      </c>
      <c r="C6" s="22">
        <v>1.0392857142857142E-3</v>
      </c>
      <c r="D6" s="22">
        <v>2.2000000000000001E-3</v>
      </c>
      <c r="F6" s="21" t="s">
        <v>473</v>
      </c>
      <c r="G6" s="112">
        <v>21904</v>
      </c>
      <c r="H6" s="26">
        <v>1.1200000000000001</v>
      </c>
      <c r="J6" s="113" t="s">
        <v>474</v>
      </c>
      <c r="K6" s="114">
        <f>LARGE((K8,K9),1)</f>
        <v>0.80317818258694196</v>
      </c>
      <c r="L6" s="45"/>
      <c r="M6" s="45"/>
      <c r="N6" s="114" t="s">
        <v>499</v>
      </c>
      <c r="W6" s="21">
        <v>5</v>
      </c>
      <c r="X6" s="21">
        <v>2024</v>
      </c>
      <c r="Y6" s="24">
        <v>44604</v>
      </c>
      <c r="Z6" s="21" t="s">
        <v>517</v>
      </c>
      <c r="AA6" s="21" t="s">
        <v>497</v>
      </c>
      <c r="AB6" s="21">
        <v>10.3</v>
      </c>
      <c r="AC6" s="21" t="s">
        <v>498</v>
      </c>
      <c r="AD6" s="21">
        <v>51</v>
      </c>
    </row>
    <row r="7" spans="1:30" ht="15.75" customHeight="1" thickBot="1" x14ac:dyDescent="0.25">
      <c r="A7" s="21">
        <v>2</v>
      </c>
      <c r="B7" s="22">
        <v>6.9999999999999999E-4</v>
      </c>
      <c r="C7" s="22">
        <v>6.9285714285714285E-4</v>
      </c>
      <c r="D7" s="22">
        <v>1.4E-3</v>
      </c>
      <c r="F7" s="21" t="s">
        <v>475</v>
      </c>
      <c r="G7" s="112">
        <v>22498</v>
      </c>
      <c r="H7" s="26">
        <v>1.1499999999999999</v>
      </c>
      <c r="J7" s="12" t="s">
        <v>476</v>
      </c>
      <c r="K7" s="114">
        <f>LARGE((K10,K11),1)</f>
        <v>0.64103538636954649</v>
      </c>
      <c r="L7" s="45"/>
      <c r="M7" s="45"/>
      <c r="N7" s="114" t="s">
        <v>498</v>
      </c>
      <c r="W7" s="21">
        <v>6</v>
      </c>
      <c r="X7" s="21">
        <v>2020</v>
      </c>
      <c r="Y7" s="24">
        <v>44618</v>
      </c>
      <c r="Z7" s="21" t="s">
        <v>515</v>
      </c>
      <c r="AA7" s="21" t="s">
        <v>497</v>
      </c>
      <c r="AB7" s="21">
        <v>10.3</v>
      </c>
      <c r="AC7" s="21" t="s">
        <v>498</v>
      </c>
      <c r="AD7" s="21">
        <v>52</v>
      </c>
    </row>
    <row r="8" spans="1:30" ht="15.75" customHeight="1" thickBot="1" x14ac:dyDescent="0.3">
      <c r="A8" s="21">
        <v>3</v>
      </c>
      <c r="B8" s="22">
        <v>1E-3</v>
      </c>
      <c r="C8" s="22">
        <v>8.4132653061224478E-4</v>
      </c>
      <c r="D8" s="22">
        <v>1.9E-3</v>
      </c>
      <c r="F8" s="21" t="s">
        <v>477</v>
      </c>
      <c r="G8" s="112">
        <v>22047</v>
      </c>
      <c r="H8" s="26">
        <v>1.1299999999999999</v>
      </c>
      <c r="K8" s="16">
        <f>LARGE(B11:C11,1)/(B11+C11)</f>
        <v>0.80317818258694196</v>
      </c>
      <c r="W8" s="21">
        <v>7</v>
      </c>
      <c r="X8" s="21">
        <v>2011</v>
      </c>
      <c r="Y8" s="24">
        <v>44744</v>
      </c>
      <c r="Z8" s="21" t="s">
        <v>515</v>
      </c>
      <c r="AA8" s="21" t="s">
        <v>497</v>
      </c>
      <c r="AB8" s="21">
        <v>10.3</v>
      </c>
      <c r="AC8" s="21" t="s">
        <v>499</v>
      </c>
      <c r="AD8" s="21">
        <v>51</v>
      </c>
    </row>
    <row r="9" spans="1:30" ht="15.75" customHeight="1" thickBot="1" x14ac:dyDescent="0.3">
      <c r="A9" s="21">
        <v>4</v>
      </c>
      <c r="B9" s="22">
        <v>1.7000000000000001E-3</v>
      </c>
      <c r="C9" s="22">
        <v>2.573469387755102E-3</v>
      </c>
      <c r="D9" s="22">
        <v>4.3E-3</v>
      </c>
      <c r="F9" s="21" t="s">
        <v>478</v>
      </c>
      <c r="G9" s="112">
        <v>19574</v>
      </c>
      <c r="H9" s="26">
        <v>1</v>
      </c>
      <c r="K9" s="16">
        <f>LARGE(B12:C12,1)/(B12+C12)</f>
        <v>0.77479197168220315</v>
      </c>
      <c r="W9" s="21">
        <v>8</v>
      </c>
      <c r="X9" s="21">
        <v>1998</v>
      </c>
      <c r="Y9" s="24">
        <v>44660</v>
      </c>
      <c r="Z9" s="21" t="s">
        <v>515</v>
      </c>
      <c r="AA9" s="21" t="s">
        <v>497</v>
      </c>
      <c r="AB9" s="21">
        <v>10.199999999999999</v>
      </c>
      <c r="AC9" s="21" t="s">
        <v>498</v>
      </c>
      <c r="AD9" s="21">
        <v>51</v>
      </c>
    </row>
    <row r="10" spans="1:30" ht="15.75" customHeight="1" thickBot="1" x14ac:dyDescent="0.3">
      <c r="A10" s="21">
        <v>5</v>
      </c>
      <c r="B10" s="22">
        <v>2.7499999999999998E-3</v>
      </c>
      <c r="C10" s="22">
        <v>7.2750000000000002E-3</v>
      </c>
      <c r="D10" s="22">
        <v>1.01E-2</v>
      </c>
      <c r="F10" s="21" t="s">
        <v>479</v>
      </c>
      <c r="G10" s="112">
        <v>18543</v>
      </c>
      <c r="H10" s="26">
        <v>0.95</v>
      </c>
      <c r="K10" s="16">
        <f>LARGE(B20:C20,1)/(B20+C20)</f>
        <v>0.5962773098986941</v>
      </c>
      <c r="W10" s="21">
        <v>9</v>
      </c>
      <c r="X10" s="21">
        <v>1991</v>
      </c>
      <c r="Y10" s="24">
        <v>44625</v>
      </c>
      <c r="Z10" s="21" t="s">
        <v>517</v>
      </c>
      <c r="AA10" s="21" t="s">
        <v>497</v>
      </c>
      <c r="AB10" s="21">
        <v>10.199999999999999</v>
      </c>
      <c r="AC10" s="21" t="s">
        <v>498</v>
      </c>
      <c r="AD10" s="21">
        <v>53</v>
      </c>
    </row>
    <row r="11" spans="1:30" ht="15.75" customHeight="1" thickBot="1" x14ac:dyDescent="0.3">
      <c r="A11" s="21">
        <v>6</v>
      </c>
      <c r="B11" s="22">
        <v>5.7000000000000002E-3</v>
      </c>
      <c r="C11" s="22">
        <v>2.3260204081632652E-2</v>
      </c>
      <c r="D11" s="22">
        <v>2.9100000000000001E-2</v>
      </c>
      <c r="F11" s="21" t="s">
        <v>480</v>
      </c>
      <c r="G11" s="112">
        <v>19271</v>
      </c>
      <c r="H11" s="26">
        <v>0.98</v>
      </c>
      <c r="K11" s="16">
        <f>LARGE(B21:C21,1)/(B21+C21)</f>
        <v>0.64103538636954649</v>
      </c>
      <c r="W11" s="21">
        <v>10</v>
      </c>
      <c r="X11" s="21">
        <v>1984</v>
      </c>
      <c r="Y11" s="24">
        <v>44653</v>
      </c>
      <c r="Z11" s="21" t="s">
        <v>517</v>
      </c>
      <c r="AA11" s="21" t="s">
        <v>497</v>
      </c>
      <c r="AB11" s="21">
        <v>10.1</v>
      </c>
      <c r="AC11" s="21" t="s">
        <v>499</v>
      </c>
      <c r="AD11" s="21">
        <v>51</v>
      </c>
    </row>
    <row r="12" spans="1:30" ht="15.75" customHeight="1" thickBot="1" x14ac:dyDescent="0.25">
      <c r="A12" s="21">
        <v>7</v>
      </c>
      <c r="B12" s="22">
        <v>1.24E-2</v>
      </c>
      <c r="C12" s="22">
        <v>4.2660204081632652E-2</v>
      </c>
      <c r="D12" s="22">
        <v>5.5300000000000002E-2</v>
      </c>
      <c r="F12" s="21" t="s">
        <v>481</v>
      </c>
      <c r="G12" s="112">
        <v>16628</v>
      </c>
      <c r="H12" s="26">
        <v>0.85</v>
      </c>
      <c r="W12" s="21">
        <v>20</v>
      </c>
      <c r="X12" s="21">
        <v>1950</v>
      </c>
      <c r="Y12" s="24">
        <v>44737</v>
      </c>
      <c r="Z12" s="21" t="s">
        <v>515</v>
      </c>
      <c r="AA12" s="21" t="s">
        <v>497</v>
      </c>
      <c r="AB12" s="21">
        <v>9.9</v>
      </c>
      <c r="AC12" s="21" t="s">
        <v>498</v>
      </c>
      <c r="AD12" s="21">
        <v>51</v>
      </c>
    </row>
    <row r="13" spans="1:30" ht="15.75" customHeight="1" thickBot="1" x14ac:dyDescent="0.25">
      <c r="A13" s="21">
        <v>8</v>
      </c>
      <c r="B13" s="22">
        <v>1.7250000000000001E-2</v>
      </c>
      <c r="C13" s="22">
        <v>4.8994897959183679E-2</v>
      </c>
      <c r="D13" s="22">
        <v>6.6600000000000006E-2</v>
      </c>
      <c r="F13" s="21" t="s">
        <v>482</v>
      </c>
      <c r="G13" s="112">
        <v>15131</v>
      </c>
      <c r="H13" s="26">
        <v>0.77</v>
      </c>
      <c r="W13" s="21">
        <v>25</v>
      </c>
      <c r="X13" s="21">
        <v>1937</v>
      </c>
      <c r="Y13" s="24">
        <v>44751</v>
      </c>
      <c r="Z13" s="21" t="s">
        <v>515</v>
      </c>
      <c r="AA13" s="21" t="s">
        <v>497</v>
      </c>
      <c r="AB13" s="21">
        <v>9.9</v>
      </c>
      <c r="AC13" s="21" t="s">
        <v>498</v>
      </c>
      <c r="AD13" s="21">
        <v>51</v>
      </c>
    </row>
    <row r="14" spans="1:30" ht="15.75" customHeight="1" thickBot="1" x14ac:dyDescent="0.25">
      <c r="A14" s="21">
        <v>9</v>
      </c>
      <c r="B14" s="22">
        <v>2.3099999999999999E-2</v>
      </c>
      <c r="C14" s="22">
        <v>4.2610714285714286E-2</v>
      </c>
      <c r="D14" s="22">
        <v>6.6000000000000003E-2</v>
      </c>
      <c r="F14" s="21" t="s">
        <v>483</v>
      </c>
      <c r="G14" s="112">
        <v>17327</v>
      </c>
      <c r="H14" s="26"/>
      <c r="W14" s="21">
        <v>30</v>
      </c>
      <c r="X14" s="21">
        <v>1911</v>
      </c>
      <c r="Y14" s="24">
        <v>44622</v>
      </c>
      <c r="Z14" s="21" t="s">
        <v>515</v>
      </c>
      <c r="AA14" s="21" t="s">
        <v>494</v>
      </c>
      <c r="AB14" s="21">
        <v>9.8000000000000007</v>
      </c>
      <c r="AC14" s="21" t="s">
        <v>498</v>
      </c>
      <c r="AD14" s="21">
        <v>58</v>
      </c>
    </row>
    <row r="15" spans="1:30" ht="15.75" customHeight="1" thickBot="1" x14ac:dyDescent="0.25">
      <c r="A15" s="21">
        <v>10</v>
      </c>
      <c r="B15" s="22">
        <v>2.8649999999999998E-2</v>
      </c>
      <c r="C15" s="22">
        <v>3.8602040816326531E-2</v>
      </c>
      <c r="D15" s="22">
        <v>6.7599999999999993E-2</v>
      </c>
      <c r="F15" s="21" t="s">
        <v>484</v>
      </c>
      <c r="G15" s="112">
        <v>18761</v>
      </c>
      <c r="H15" s="26"/>
      <c r="W15" s="21">
        <v>35</v>
      </c>
      <c r="X15" s="21">
        <v>1903</v>
      </c>
      <c r="Y15" s="24">
        <v>44612</v>
      </c>
      <c r="Z15" s="21" t="s">
        <v>518</v>
      </c>
      <c r="AA15" s="21" t="s">
        <v>488</v>
      </c>
      <c r="AB15" s="21">
        <v>9.6999999999999993</v>
      </c>
      <c r="AC15" s="21" t="s">
        <v>499</v>
      </c>
      <c r="AD15" s="21">
        <v>51</v>
      </c>
    </row>
    <row r="16" spans="1:30" ht="15.75" customHeight="1" thickBot="1" x14ac:dyDescent="0.25">
      <c r="A16" s="21">
        <v>11</v>
      </c>
      <c r="B16" s="22">
        <v>3.1199999999999999E-2</v>
      </c>
      <c r="C16" s="22">
        <v>3.7958673469387756E-2</v>
      </c>
      <c r="D16" s="22">
        <v>6.9500000000000006E-2</v>
      </c>
      <c r="F16" s="21" t="s">
        <v>485</v>
      </c>
      <c r="G16" s="112">
        <v>19579</v>
      </c>
      <c r="H16" s="26"/>
      <c r="W16" s="21">
        <v>40</v>
      </c>
      <c r="X16" s="21">
        <v>1899</v>
      </c>
      <c r="Y16" s="24">
        <v>44621</v>
      </c>
      <c r="Z16" s="21" t="s">
        <v>517</v>
      </c>
      <c r="AA16" s="21" t="s">
        <v>493</v>
      </c>
      <c r="AB16" s="21">
        <v>9.6999999999999993</v>
      </c>
      <c r="AC16" s="21" t="s">
        <v>498</v>
      </c>
      <c r="AD16" s="21">
        <v>58</v>
      </c>
    </row>
    <row r="17" spans="1:30" ht="15.75" customHeight="1" thickBot="1" x14ac:dyDescent="0.25">
      <c r="A17" s="21">
        <v>12</v>
      </c>
      <c r="B17" s="22">
        <v>3.415E-2</v>
      </c>
      <c r="C17" s="22">
        <v>3.6226530612244894E-2</v>
      </c>
      <c r="D17" s="22">
        <v>7.0699999999999999E-2</v>
      </c>
      <c r="W17" s="21">
        <v>45</v>
      </c>
      <c r="X17" s="21">
        <v>1895</v>
      </c>
      <c r="Y17" s="24">
        <v>44744</v>
      </c>
      <c r="Z17" s="21" t="s">
        <v>517</v>
      </c>
      <c r="AA17" s="21" t="s">
        <v>497</v>
      </c>
      <c r="AB17" s="21">
        <v>9.6999999999999993</v>
      </c>
      <c r="AC17" s="21" t="s">
        <v>498</v>
      </c>
      <c r="AD17" s="21">
        <v>50</v>
      </c>
    </row>
    <row r="18" spans="1:30" ht="15.75" customHeight="1" thickBot="1" x14ac:dyDescent="0.25">
      <c r="A18" s="21">
        <v>13</v>
      </c>
      <c r="B18" s="22">
        <v>3.8449999999999998E-2</v>
      </c>
      <c r="C18" s="22">
        <v>3.4890306122448977E-2</v>
      </c>
      <c r="D18" s="22">
        <v>7.3700000000000002E-2</v>
      </c>
      <c r="W18" s="21">
        <v>50</v>
      </c>
      <c r="X18" s="21">
        <v>1884</v>
      </c>
      <c r="Y18" s="24">
        <v>44660</v>
      </c>
      <c r="Z18" s="21" t="s">
        <v>514</v>
      </c>
      <c r="AA18" s="21" t="s">
        <v>497</v>
      </c>
      <c r="AB18" s="21">
        <v>9.6</v>
      </c>
      <c r="AC18" s="21" t="s">
        <v>498</v>
      </c>
      <c r="AD18" s="21">
        <v>57</v>
      </c>
    </row>
    <row r="19" spans="1:30" ht="15.75" customHeight="1" thickBot="1" x14ac:dyDescent="0.25">
      <c r="A19" s="21">
        <v>14</v>
      </c>
      <c r="B19" s="22">
        <v>4.385E-2</v>
      </c>
      <c r="C19" s="22">
        <v>3.4692346938775508E-2</v>
      </c>
      <c r="D19" s="22">
        <v>7.8899999999999998E-2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1860</v>
      </c>
      <c r="Y19" s="24">
        <v>44576</v>
      </c>
      <c r="Z19" s="21" t="s">
        <v>514</v>
      </c>
      <c r="AA19" s="21" t="s">
        <v>497</v>
      </c>
      <c r="AB19" s="21">
        <v>9.5</v>
      </c>
      <c r="AC19" s="21" t="s">
        <v>498</v>
      </c>
      <c r="AD19" s="21">
        <v>61</v>
      </c>
    </row>
    <row r="20" spans="1:30" ht="15.75" customHeight="1" thickBot="1" x14ac:dyDescent="0.25">
      <c r="A20" s="21">
        <v>15</v>
      </c>
      <c r="B20" s="22">
        <v>4.9849999999999998E-2</v>
      </c>
      <c r="C20" s="22">
        <v>3.3752040816326531E-2</v>
      </c>
      <c r="D20" s="22">
        <v>8.4000000000000005E-2</v>
      </c>
      <c r="F20" s="21" t="s">
        <v>488</v>
      </c>
      <c r="G20" s="23">
        <v>17818</v>
      </c>
      <c r="H20" s="21">
        <v>0.91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1847</v>
      </c>
      <c r="Y20" s="24">
        <v>44709</v>
      </c>
      <c r="Z20" s="21" t="s">
        <v>515</v>
      </c>
      <c r="AA20" s="21" t="s">
        <v>497</v>
      </c>
      <c r="AB20" s="21">
        <v>9.4</v>
      </c>
      <c r="AC20" s="21" t="s">
        <v>499</v>
      </c>
      <c r="AD20" s="21">
        <v>50</v>
      </c>
    </row>
    <row r="21" spans="1:30" ht="15.75" customHeight="1" thickBot="1" x14ac:dyDescent="0.25">
      <c r="A21" s="21">
        <v>16</v>
      </c>
      <c r="B21" s="22">
        <v>4.9050000000000003E-2</v>
      </c>
      <c r="C21" s="22">
        <v>2.746683673469388E-2</v>
      </c>
      <c r="D21" s="22">
        <v>7.6899999999999996E-2</v>
      </c>
      <c r="F21" s="21" t="s">
        <v>492</v>
      </c>
      <c r="G21" s="23">
        <v>19056</v>
      </c>
      <c r="H21" s="21">
        <v>0.97</v>
      </c>
      <c r="J21" s="12">
        <v>5</v>
      </c>
      <c r="K21" s="12">
        <f>X6</f>
        <v>2024</v>
      </c>
      <c r="L21" s="18"/>
      <c r="M21" s="12"/>
      <c r="N21" s="140">
        <f>K21/$F$2</f>
        <v>0.10326530612244898</v>
      </c>
      <c r="W21" s="21">
        <v>125</v>
      </c>
      <c r="X21" s="21">
        <v>1829</v>
      </c>
      <c r="Y21" s="24">
        <v>44604</v>
      </c>
      <c r="Z21" s="21" t="s">
        <v>520</v>
      </c>
      <c r="AA21" s="21" t="s">
        <v>497</v>
      </c>
      <c r="AB21" s="21">
        <v>9.3000000000000007</v>
      </c>
      <c r="AC21" s="21" t="s">
        <v>499</v>
      </c>
      <c r="AD21" s="21">
        <v>59</v>
      </c>
    </row>
    <row r="22" spans="1:30" ht="15.75" customHeight="1" thickBot="1" x14ac:dyDescent="0.25">
      <c r="A22" s="21">
        <v>17</v>
      </c>
      <c r="B22" s="22">
        <v>4.505E-2</v>
      </c>
      <c r="C22" s="22">
        <v>2.3062244897959185E-2</v>
      </c>
      <c r="D22" s="22">
        <v>6.8500000000000005E-2</v>
      </c>
      <c r="F22" s="21" t="s">
        <v>493</v>
      </c>
      <c r="G22" s="23">
        <v>19042</v>
      </c>
      <c r="H22" s="21">
        <v>0.97</v>
      </c>
      <c r="J22" s="12">
        <v>10</v>
      </c>
      <c r="K22" s="12">
        <f>X11</f>
        <v>1984</v>
      </c>
      <c r="L22" s="18"/>
      <c r="M22" s="12"/>
      <c r="N22" s="140">
        <f t="shared" ref="N22:N28" si="0">K22/$F$2</f>
        <v>0.10122448979591837</v>
      </c>
      <c r="W22" s="21">
        <v>150</v>
      </c>
      <c r="X22" s="21">
        <v>1811</v>
      </c>
      <c r="Y22" s="24">
        <v>44630</v>
      </c>
      <c r="Z22" s="21" t="s">
        <v>517</v>
      </c>
      <c r="AA22" s="21" t="s">
        <v>495</v>
      </c>
      <c r="AB22" s="21">
        <v>9.1999999999999993</v>
      </c>
      <c r="AC22" s="21" t="s">
        <v>498</v>
      </c>
      <c r="AD22" s="21">
        <v>60</v>
      </c>
    </row>
    <row r="23" spans="1:30" ht="15.75" customHeight="1" thickBot="1" x14ac:dyDescent="0.25">
      <c r="A23" s="21">
        <v>18</v>
      </c>
      <c r="B23" s="22">
        <v>3.2000000000000001E-2</v>
      </c>
      <c r="C23" s="22">
        <v>1.8014285714285715E-2</v>
      </c>
      <c r="D23" s="22">
        <v>5.0299999999999997E-2</v>
      </c>
      <c r="F23" s="21" t="s">
        <v>494</v>
      </c>
      <c r="G23" s="23">
        <v>19569</v>
      </c>
      <c r="H23" s="21">
        <v>1</v>
      </c>
      <c r="J23" s="12">
        <v>20</v>
      </c>
      <c r="K23" s="12">
        <f>X12</f>
        <v>1950</v>
      </c>
      <c r="L23" s="18"/>
      <c r="M23" s="12"/>
      <c r="N23" s="140">
        <f t="shared" si="0"/>
        <v>9.9489795918367346E-2</v>
      </c>
      <c r="W23" s="21">
        <v>175</v>
      </c>
      <c r="X23" s="21">
        <v>1794</v>
      </c>
      <c r="Y23" s="24">
        <v>44582</v>
      </c>
      <c r="Z23" s="21" t="s">
        <v>514</v>
      </c>
      <c r="AA23" s="21" t="s">
        <v>496</v>
      </c>
      <c r="AB23" s="21">
        <v>9.1999999999999993</v>
      </c>
      <c r="AC23" s="21" t="s">
        <v>498</v>
      </c>
      <c r="AD23" s="21">
        <v>64</v>
      </c>
    </row>
    <row r="24" spans="1:30" ht="15.75" customHeight="1" thickBot="1" x14ac:dyDescent="0.25">
      <c r="A24" s="21">
        <v>19</v>
      </c>
      <c r="B24" s="22">
        <v>2.155E-2</v>
      </c>
      <c r="C24" s="22">
        <v>1.4104591836734693E-2</v>
      </c>
      <c r="D24" s="22">
        <v>3.5900000000000001E-2</v>
      </c>
      <c r="F24" s="21" t="s">
        <v>495</v>
      </c>
      <c r="G24" s="23">
        <v>19638</v>
      </c>
      <c r="H24" s="21">
        <v>1</v>
      </c>
      <c r="J24" s="12">
        <v>30</v>
      </c>
      <c r="K24" s="12">
        <f>X14</f>
        <v>1911</v>
      </c>
      <c r="L24" s="18"/>
      <c r="M24" s="12"/>
      <c r="N24" s="140">
        <f t="shared" si="0"/>
        <v>9.7500000000000003E-2</v>
      </c>
      <c r="W24" s="21">
        <v>200</v>
      </c>
      <c r="X24" s="21">
        <v>1784</v>
      </c>
      <c r="Y24" s="24">
        <v>44646</v>
      </c>
      <c r="Z24" s="21" t="s">
        <v>516</v>
      </c>
      <c r="AA24" s="21" t="s">
        <v>497</v>
      </c>
      <c r="AB24" s="21">
        <v>9.1</v>
      </c>
      <c r="AC24" s="21" t="s">
        <v>499</v>
      </c>
      <c r="AD24" s="21">
        <v>58</v>
      </c>
    </row>
    <row r="25" spans="1:30" ht="15.75" customHeight="1" thickBot="1" x14ac:dyDescent="0.25">
      <c r="A25" s="21">
        <v>20</v>
      </c>
      <c r="B25" s="22">
        <v>2.0150000000000001E-2</v>
      </c>
      <c r="C25" s="22">
        <v>9.9474489795918358E-3</v>
      </c>
      <c r="D25" s="22">
        <v>3.0200000000000001E-2</v>
      </c>
      <c r="F25" s="21" t="s">
        <v>496</v>
      </c>
      <c r="G25" s="23">
        <v>20657</v>
      </c>
      <c r="H25" s="21">
        <v>1.06</v>
      </c>
      <c r="J25" s="12">
        <v>50</v>
      </c>
      <c r="K25" s="12">
        <f>X18</f>
        <v>1884</v>
      </c>
      <c r="L25" s="18"/>
      <c r="M25" s="12"/>
      <c r="N25" s="140">
        <f t="shared" si="0"/>
        <v>9.6122448979591837E-2</v>
      </c>
    </row>
    <row r="26" spans="1:30" ht="15.75" customHeight="1" thickBot="1" x14ac:dyDescent="0.25">
      <c r="A26" s="21">
        <v>21</v>
      </c>
      <c r="B26" s="22">
        <v>1.635E-2</v>
      </c>
      <c r="C26" s="22">
        <v>7.2255102040816328E-3</v>
      </c>
      <c r="D26" s="22">
        <v>2.3699999999999999E-2</v>
      </c>
      <c r="F26" s="21" t="s">
        <v>497</v>
      </c>
      <c r="G26" s="23">
        <v>21265</v>
      </c>
      <c r="H26" s="21">
        <v>1.0900000000000001</v>
      </c>
      <c r="J26" s="12">
        <v>100</v>
      </c>
      <c r="K26" s="12">
        <f>X20</f>
        <v>1847</v>
      </c>
      <c r="L26" s="18"/>
      <c r="M26" s="12"/>
      <c r="N26" s="140">
        <f t="shared" si="0"/>
        <v>9.4234693877551026E-2</v>
      </c>
    </row>
    <row r="27" spans="1:30" ht="15.75" customHeight="1" thickBot="1" x14ac:dyDescent="0.25">
      <c r="A27" s="21">
        <v>22</v>
      </c>
      <c r="B27" s="22">
        <v>1.4749999999999997E-2</v>
      </c>
      <c r="C27" s="22">
        <v>4.8994897959183676E-3</v>
      </c>
      <c r="D27" s="22">
        <v>1.9699999999999999E-2</v>
      </c>
      <c r="J27" s="12">
        <v>150</v>
      </c>
      <c r="K27" s="12">
        <f>X22</f>
        <v>1811</v>
      </c>
      <c r="L27" s="18"/>
      <c r="M27" s="12"/>
      <c r="N27" s="140">
        <f t="shared" si="0"/>
        <v>9.2397959183673467E-2</v>
      </c>
    </row>
    <row r="28" spans="1:30" ht="15.75" customHeight="1" thickBot="1" x14ac:dyDescent="0.25">
      <c r="A28" s="21">
        <v>23</v>
      </c>
      <c r="B28" s="22">
        <v>6.8499999999999993E-3</v>
      </c>
      <c r="C28" s="22">
        <v>2.573469387755102E-3</v>
      </c>
      <c r="D28" s="22">
        <v>9.4999999999999998E-3</v>
      </c>
      <c r="J28" s="12">
        <v>200</v>
      </c>
      <c r="K28" s="12">
        <f>X24</f>
        <v>1784</v>
      </c>
      <c r="L28" s="18"/>
      <c r="M28" s="12"/>
      <c r="N28" s="140">
        <f t="shared" si="0"/>
        <v>9.1020408163265301E-2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Sheet62"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8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5.625" hidden="1" customWidth="1"/>
    <col min="14" max="14" width="5.75" customWidth="1"/>
    <col min="15" max="21" width="8.375" customWidth="1"/>
    <col min="23" max="30" width="9" hidden="1" customWidth="1"/>
  </cols>
  <sheetData>
    <row r="1" spans="1:30" ht="24" thickBot="1" x14ac:dyDescent="0.25">
      <c r="A1" s="151" t="s">
        <v>566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53800</v>
      </c>
      <c r="H2" s="7" t="s">
        <v>462</v>
      </c>
      <c r="W2" s="21">
        <v>1</v>
      </c>
      <c r="X2" s="21">
        <v>5428</v>
      </c>
      <c r="Y2" s="24">
        <v>44866</v>
      </c>
      <c r="Z2" s="21" t="s">
        <v>513</v>
      </c>
      <c r="AA2" s="21" t="s">
        <v>493</v>
      </c>
      <c r="AB2" s="21">
        <v>10.1</v>
      </c>
      <c r="AC2" s="21" t="s">
        <v>499</v>
      </c>
      <c r="AD2" s="21">
        <v>59</v>
      </c>
    </row>
    <row r="3" spans="1:30" ht="15.75" customHeight="1" thickBot="1" x14ac:dyDescent="0.25">
      <c r="W3" s="21">
        <v>2</v>
      </c>
      <c r="X3" s="21">
        <v>5108</v>
      </c>
      <c r="Y3" s="24">
        <v>44602</v>
      </c>
      <c r="Z3" s="21" t="s">
        <v>513</v>
      </c>
      <c r="AA3" s="21" t="s">
        <v>495</v>
      </c>
      <c r="AB3" s="21">
        <v>9.5</v>
      </c>
      <c r="AC3" s="21" t="s">
        <v>499</v>
      </c>
      <c r="AD3" s="21">
        <v>64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5053</v>
      </c>
      <c r="Y4" s="24">
        <v>44587</v>
      </c>
      <c r="Z4" s="21" t="s">
        <v>513</v>
      </c>
      <c r="AA4" s="21" t="s">
        <v>494</v>
      </c>
      <c r="AB4" s="21">
        <v>9.4</v>
      </c>
      <c r="AC4" s="21" t="s">
        <v>499</v>
      </c>
      <c r="AD4" s="21">
        <v>64</v>
      </c>
    </row>
    <row r="5" spans="1:30" ht="15.75" customHeight="1" thickBot="1" x14ac:dyDescent="0.25">
      <c r="A5" s="12">
        <v>0</v>
      </c>
      <c r="B5" s="22">
        <v>2.8936802973977696E-3</v>
      </c>
      <c r="C5" s="22">
        <v>4.33271375464684E-3</v>
      </c>
      <c r="D5" s="41">
        <v>7.3000000000000001E-3</v>
      </c>
      <c r="F5" s="12" t="s">
        <v>471</v>
      </c>
      <c r="G5" s="27">
        <v>52910</v>
      </c>
      <c r="H5" s="12">
        <v>0.98</v>
      </c>
      <c r="J5" s="164" t="s">
        <v>472</v>
      </c>
      <c r="K5" s="165"/>
      <c r="L5" s="165"/>
      <c r="M5" s="165"/>
      <c r="N5" s="166"/>
      <c r="W5" s="21">
        <v>4</v>
      </c>
      <c r="X5" s="21">
        <v>5052</v>
      </c>
      <c r="Y5" s="24">
        <v>44616</v>
      </c>
      <c r="Z5" s="21" t="s">
        <v>513</v>
      </c>
      <c r="AA5" s="21" t="s">
        <v>495</v>
      </c>
      <c r="AB5" s="21">
        <v>9.4</v>
      </c>
      <c r="AC5" s="21" t="s">
        <v>499</v>
      </c>
      <c r="AD5" s="21">
        <v>64</v>
      </c>
    </row>
    <row r="6" spans="1:30" ht="15.75" customHeight="1" thickBot="1" x14ac:dyDescent="0.25">
      <c r="A6" s="12">
        <v>1</v>
      </c>
      <c r="B6" s="22">
        <v>2.0152416356877326E-3</v>
      </c>
      <c r="C6" s="22">
        <v>2.888475836431227E-3</v>
      </c>
      <c r="D6" s="22">
        <v>4.8999999999999998E-3</v>
      </c>
      <c r="F6" s="12" t="s">
        <v>473</v>
      </c>
      <c r="G6" s="27">
        <v>57219</v>
      </c>
      <c r="H6" s="12">
        <v>1.06</v>
      </c>
      <c r="J6" s="113" t="s">
        <v>474</v>
      </c>
      <c r="K6" s="114">
        <f>LARGE((K8,K9),1)</f>
        <v>0.76891506067094928</v>
      </c>
      <c r="L6" s="45"/>
      <c r="M6" s="45"/>
      <c r="N6" s="114" t="str">
        <f>IF((B11+B12)&gt;(C11+C12),B4,C4)</f>
        <v>EB</v>
      </c>
      <c r="W6" s="21">
        <v>5</v>
      </c>
      <c r="X6" s="21">
        <v>5028</v>
      </c>
      <c r="Y6" s="24">
        <v>44601</v>
      </c>
      <c r="Z6" s="21" t="s">
        <v>513</v>
      </c>
      <c r="AA6" s="21" t="s">
        <v>494</v>
      </c>
      <c r="AB6" s="21">
        <v>9.3000000000000007</v>
      </c>
      <c r="AC6" s="21" t="s">
        <v>499</v>
      </c>
      <c r="AD6" s="21">
        <v>65</v>
      </c>
    </row>
    <row r="7" spans="1:30" ht="15.75" customHeight="1" thickBot="1" x14ac:dyDescent="0.25">
      <c r="A7" s="12">
        <v>2</v>
      </c>
      <c r="B7" s="22">
        <v>2.2219330855018588E-3</v>
      </c>
      <c r="C7" s="22">
        <v>2.4070631970260223E-3</v>
      </c>
      <c r="D7" s="22">
        <v>4.5999999999999999E-3</v>
      </c>
      <c r="F7" s="12" t="s">
        <v>475</v>
      </c>
      <c r="G7" s="27">
        <v>56875</v>
      </c>
      <c r="H7" s="12">
        <v>1.06</v>
      </c>
      <c r="J7" s="12" t="s">
        <v>476</v>
      </c>
      <c r="K7" s="114">
        <f>LARGE((K10,K11),1)</f>
        <v>0.60395594178557221</v>
      </c>
      <c r="L7" s="45"/>
      <c r="M7" s="45"/>
      <c r="N7" s="114" t="str">
        <f>IF((B20+B21)&gt;(C20+C21),B4,C4)</f>
        <v>WB</v>
      </c>
      <c r="W7" s="21">
        <v>6</v>
      </c>
      <c r="X7" s="21">
        <v>5015</v>
      </c>
      <c r="Y7" s="24">
        <v>44607</v>
      </c>
      <c r="Z7" s="21" t="s">
        <v>513</v>
      </c>
      <c r="AA7" s="21" t="s">
        <v>493</v>
      </c>
      <c r="AB7" s="21">
        <v>9.3000000000000007</v>
      </c>
      <c r="AC7" s="21" t="s">
        <v>499</v>
      </c>
      <c r="AD7" s="21">
        <v>65</v>
      </c>
    </row>
    <row r="8" spans="1:30" ht="15.75" customHeight="1" thickBot="1" x14ac:dyDescent="0.3">
      <c r="A8" s="12">
        <v>3</v>
      </c>
      <c r="B8" s="22">
        <v>3.5654275092936801E-3</v>
      </c>
      <c r="C8" s="22">
        <v>1.4923791821561338E-3</v>
      </c>
      <c r="D8" s="22">
        <v>5.0000000000000001E-3</v>
      </c>
      <c r="F8" s="12" t="s">
        <v>477</v>
      </c>
      <c r="G8" s="27">
        <v>54850</v>
      </c>
      <c r="H8" s="12">
        <v>1.02</v>
      </c>
      <c r="K8" s="16">
        <f>LARGE(B11:C11,1)/(B11+C11)</f>
        <v>0.76891506067094928</v>
      </c>
      <c r="W8" s="21">
        <v>7</v>
      </c>
      <c r="X8" s="21">
        <v>5000</v>
      </c>
      <c r="Y8" s="24">
        <v>44595</v>
      </c>
      <c r="Z8" s="21" t="s">
        <v>513</v>
      </c>
      <c r="AA8" s="21" t="s">
        <v>495</v>
      </c>
      <c r="AB8" s="21">
        <v>9.3000000000000007</v>
      </c>
      <c r="AC8" s="21" t="s">
        <v>499</v>
      </c>
      <c r="AD8" s="21">
        <v>65</v>
      </c>
    </row>
    <row r="9" spans="1:30" ht="15.75" customHeight="1" thickBot="1" x14ac:dyDescent="0.3">
      <c r="A9" s="12">
        <v>4</v>
      </c>
      <c r="B9" s="22">
        <v>7.1825278810408915E-3</v>
      </c>
      <c r="C9" s="22">
        <v>1.7330855018587359E-3</v>
      </c>
      <c r="D9" s="22">
        <v>8.8999999999999999E-3</v>
      </c>
      <c r="F9" s="12" t="s">
        <v>478</v>
      </c>
      <c r="G9" s="27">
        <v>52011</v>
      </c>
      <c r="H9" s="12">
        <v>0.97</v>
      </c>
      <c r="K9" s="16">
        <f>LARGE(B12:C12,1)/(B12+C12)</f>
        <v>0.65510110153109757</v>
      </c>
      <c r="W9" s="21">
        <v>8</v>
      </c>
      <c r="X9" s="21">
        <v>4995</v>
      </c>
      <c r="Y9" s="24">
        <v>44622</v>
      </c>
      <c r="Z9" s="21" t="s">
        <v>514</v>
      </c>
      <c r="AA9" s="21" t="s">
        <v>494</v>
      </c>
      <c r="AB9" s="21">
        <v>9.3000000000000007</v>
      </c>
      <c r="AC9" s="21" t="s">
        <v>499</v>
      </c>
      <c r="AD9" s="21">
        <v>62</v>
      </c>
    </row>
    <row r="10" spans="1:30" ht="15.75" customHeight="1" thickBot="1" x14ac:dyDescent="0.3">
      <c r="A10" s="12">
        <v>5</v>
      </c>
      <c r="B10" s="22">
        <v>1.8085501858736062E-2</v>
      </c>
      <c r="C10" s="22">
        <v>3.7550185873605943E-3</v>
      </c>
      <c r="D10" s="22">
        <v>2.1899999999999999E-2</v>
      </c>
      <c r="F10" s="12" t="s">
        <v>479</v>
      </c>
      <c r="G10" s="27">
        <v>52946</v>
      </c>
      <c r="H10" s="12">
        <v>0.98</v>
      </c>
      <c r="K10" s="16">
        <f>LARGE(B20:C20,1)/(B20+C20)</f>
        <v>0.57542232403941063</v>
      </c>
      <c r="W10" s="21">
        <v>9</v>
      </c>
      <c r="X10" s="21">
        <v>4979</v>
      </c>
      <c r="Y10" s="24">
        <v>44894</v>
      </c>
      <c r="Z10" s="21" t="s">
        <v>514</v>
      </c>
      <c r="AA10" s="21" t="s">
        <v>493</v>
      </c>
      <c r="AB10" s="21">
        <v>9.3000000000000007</v>
      </c>
      <c r="AC10" s="21" t="s">
        <v>499</v>
      </c>
      <c r="AD10" s="21">
        <v>60</v>
      </c>
    </row>
    <row r="11" spans="1:30" ht="15.75" customHeight="1" thickBot="1" x14ac:dyDescent="0.3">
      <c r="A11" s="12">
        <v>6</v>
      </c>
      <c r="B11" s="22">
        <v>4.0046468401486991E-2</v>
      </c>
      <c r="C11" s="22">
        <v>1.2035315985130111E-2</v>
      </c>
      <c r="D11" s="22">
        <v>5.2200000000000003E-2</v>
      </c>
      <c r="F11" s="12" t="s">
        <v>480</v>
      </c>
      <c r="G11" s="27">
        <v>51007</v>
      </c>
      <c r="H11" s="12">
        <v>0.95</v>
      </c>
      <c r="K11" s="16">
        <f>LARGE(B21:C21,1)/(B21+C21)</f>
        <v>0.60395594178557221</v>
      </c>
      <c r="W11" s="21">
        <v>10</v>
      </c>
      <c r="X11" s="21">
        <v>4971</v>
      </c>
      <c r="Y11" s="24">
        <v>44588</v>
      </c>
      <c r="Z11" s="21" t="s">
        <v>513</v>
      </c>
      <c r="AA11" s="21" t="s">
        <v>495</v>
      </c>
      <c r="AB11" s="21">
        <v>9.1999999999999993</v>
      </c>
      <c r="AC11" s="21" t="s">
        <v>499</v>
      </c>
      <c r="AD11" s="21">
        <v>64</v>
      </c>
    </row>
    <row r="12" spans="1:30" ht="15.75" customHeight="1" thickBot="1" x14ac:dyDescent="0.25">
      <c r="A12" s="12">
        <v>7</v>
      </c>
      <c r="B12" s="22">
        <v>3.9684758364312268E-2</v>
      </c>
      <c r="C12" s="22">
        <v>2.0893308550185872E-2</v>
      </c>
      <c r="D12" s="22">
        <v>6.0699999999999997E-2</v>
      </c>
      <c r="F12" s="12" t="s">
        <v>481</v>
      </c>
      <c r="G12" s="27">
        <v>51392</v>
      </c>
      <c r="H12" s="12">
        <v>0.96</v>
      </c>
      <c r="W12" s="21">
        <v>20</v>
      </c>
      <c r="X12" s="21">
        <v>4940</v>
      </c>
      <c r="Y12" s="24">
        <v>44614</v>
      </c>
      <c r="Z12" s="21" t="s">
        <v>513</v>
      </c>
      <c r="AA12" s="21" t="s">
        <v>493</v>
      </c>
      <c r="AB12" s="21">
        <v>9.1999999999999993</v>
      </c>
      <c r="AC12" s="21" t="s">
        <v>499</v>
      </c>
      <c r="AD12" s="21">
        <v>65</v>
      </c>
    </row>
    <row r="13" spans="1:30" ht="15.75" customHeight="1" thickBot="1" x14ac:dyDescent="0.25">
      <c r="A13" s="12">
        <v>8</v>
      </c>
      <c r="B13" s="22">
        <v>3.5964312267657991E-2</v>
      </c>
      <c r="C13" s="22">
        <v>2.1567286245353159E-2</v>
      </c>
      <c r="D13" s="22">
        <v>5.7599999999999998E-2</v>
      </c>
      <c r="F13" s="12" t="s">
        <v>482</v>
      </c>
      <c r="G13" s="27">
        <v>49813</v>
      </c>
      <c r="H13" s="12">
        <v>0.93</v>
      </c>
      <c r="W13" s="21">
        <v>25</v>
      </c>
      <c r="X13" s="21">
        <v>4905</v>
      </c>
      <c r="Y13" s="24">
        <v>44574</v>
      </c>
      <c r="Z13" s="21" t="s">
        <v>513</v>
      </c>
      <c r="AA13" s="21" t="s">
        <v>495</v>
      </c>
      <c r="AB13" s="21">
        <v>9.1</v>
      </c>
      <c r="AC13" s="21" t="s">
        <v>499</v>
      </c>
      <c r="AD13" s="21">
        <v>63</v>
      </c>
    </row>
    <row r="14" spans="1:30" ht="15.75" customHeight="1" thickBot="1" x14ac:dyDescent="0.25">
      <c r="A14" s="12">
        <v>9</v>
      </c>
      <c r="B14" s="22">
        <v>3.5085873605947955E-2</v>
      </c>
      <c r="C14" s="22">
        <v>2.0989591078066916E-2</v>
      </c>
      <c r="D14" s="22">
        <v>5.62E-2</v>
      </c>
      <c r="F14" s="12" t="s">
        <v>483</v>
      </c>
      <c r="G14" s="27">
        <v>55960</v>
      </c>
      <c r="H14" s="12">
        <v>1.04</v>
      </c>
      <c r="W14" s="21">
        <v>30</v>
      </c>
      <c r="X14" s="21">
        <v>4891</v>
      </c>
      <c r="Y14" s="24">
        <v>44620</v>
      </c>
      <c r="Z14" s="21" t="s">
        <v>513</v>
      </c>
      <c r="AA14" s="21" t="s">
        <v>492</v>
      </c>
      <c r="AB14" s="21">
        <v>9.1</v>
      </c>
      <c r="AC14" s="21" t="s">
        <v>499</v>
      </c>
      <c r="AD14" s="21">
        <v>65</v>
      </c>
    </row>
    <row r="15" spans="1:30" ht="15.75" customHeight="1" thickBot="1" x14ac:dyDescent="0.25">
      <c r="A15" s="12">
        <v>10</v>
      </c>
      <c r="B15" s="22">
        <v>3.503420074349442E-2</v>
      </c>
      <c r="C15" s="22">
        <v>2.2963382899628255E-2</v>
      </c>
      <c r="D15" s="22">
        <v>5.8099999999999999E-2</v>
      </c>
      <c r="F15" s="12" t="s">
        <v>484</v>
      </c>
      <c r="G15" s="27">
        <v>55051</v>
      </c>
      <c r="H15" s="12">
        <v>1.02</v>
      </c>
      <c r="W15" s="21">
        <v>35</v>
      </c>
      <c r="X15" s="21">
        <v>4876</v>
      </c>
      <c r="Y15" s="24">
        <v>44902</v>
      </c>
      <c r="Z15" s="21" t="s">
        <v>513</v>
      </c>
      <c r="AA15" s="21" t="s">
        <v>494</v>
      </c>
      <c r="AB15" s="21">
        <v>9.1</v>
      </c>
      <c r="AC15" s="21" t="s">
        <v>499</v>
      </c>
      <c r="AD15" s="21">
        <v>63</v>
      </c>
    </row>
    <row r="16" spans="1:30" ht="15.75" customHeight="1" thickBot="1" x14ac:dyDescent="0.25">
      <c r="A16" s="12">
        <v>11</v>
      </c>
      <c r="B16" s="22">
        <v>3.3484014869888473E-2</v>
      </c>
      <c r="C16" s="22">
        <v>2.5803717472118959E-2</v>
      </c>
      <c r="D16" s="22">
        <v>5.9400000000000001E-2</v>
      </c>
      <c r="F16" s="12" t="s">
        <v>485</v>
      </c>
      <c r="G16" s="27">
        <v>55359</v>
      </c>
      <c r="H16" s="12">
        <v>1.03</v>
      </c>
      <c r="W16" s="21">
        <v>40</v>
      </c>
      <c r="X16" s="21">
        <v>4866</v>
      </c>
      <c r="Y16" s="24">
        <v>44586</v>
      </c>
      <c r="Z16" s="21" t="s">
        <v>514</v>
      </c>
      <c r="AA16" s="21" t="s">
        <v>493</v>
      </c>
      <c r="AB16" s="21">
        <v>9</v>
      </c>
      <c r="AC16" s="21" t="s">
        <v>499</v>
      </c>
      <c r="AD16" s="21">
        <v>61</v>
      </c>
    </row>
    <row r="17" spans="1:30" ht="15.75" customHeight="1" thickBot="1" x14ac:dyDescent="0.25">
      <c r="A17" s="12">
        <v>12</v>
      </c>
      <c r="B17" s="22">
        <v>3.27089219330855E-2</v>
      </c>
      <c r="C17" s="22">
        <v>2.9077323420074352E-2</v>
      </c>
      <c r="D17" s="22">
        <v>6.1899999999999997E-2</v>
      </c>
      <c r="W17" s="21">
        <v>45</v>
      </c>
      <c r="X17" s="21">
        <v>4863</v>
      </c>
      <c r="Y17" s="24">
        <v>44909</v>
      </c>
      <c r="Z17" s="21" t="s">
        <v>513</v>
      </c>
      <c r="AA17" s="21" t="s">
        <v>494</v>
      </c>
      <c r="AB17" s="21">
        <v>9</v>
      </c>
      <c r="AC17" s="21" t="s">
        <v>499</v>
      </c>
      <c r="AD17" s="21">
        <v>63</v>
      </c>
    </row>
    <row r="18" spans="1:30" ht="15.75" customHeight="1" thickBot="1" x14ac:dyDescent="0.25">
      <c r="A18" s="12">
        <v>13</v>
      </c>
      <c r="B18" s="22">
        <v>3.1262081784386615E-2</v>
      </c>
      <c r="C18" s="22">
        <v>3.0714126394052042E-2</v>
      </c>
      <c r="D18" s="22">
        <v>6.2100000000000002E-2</v>
      </c>
      <c r="W18" s="21">
        <v>50</v>
      </c>
      <c r="X18" s="21">
        <v>4848</v>
      </c>
      <c r="Y18" s="24">
        <v>44603</v>
      </c>
      <c r="Z18" s="21" t="s">
        <v>514</v>
      </c>
      <c r="AA18" s="21" t="s">
        <v>496</v>
      </c>
      <c r="AB18" s="21">
        <v>9</v>
      </c>
      <c r="AC18" s="21" t="s">
        <v>499</v>
      </c>
      <c r="AD18" s="21">
        <v>61</v>
      </c>
    </row>
    <row r="19" spans="1:30" ht="15.75" customHeight="1" thickBot="1" x14ac:dyDescent="0.25">
      <c r="A19" s="12">
        <v>14</v>
      </c>
      <c r="B19" s="22">
        <v>3.1417100371747213E-2</v>
      </c>
      <c r="C19" s="22">
        <v>3.4132156133829E-2</v>
      </c>
      <c r="D19" s="22">
        <v>6.5699999999999995E-2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4801</v>
      </c>
      <c r="Y19" s="24">
        <v>44677</v>
      </c>
      <c r="Z19" s="21" t="s">
        <v>513</v>
      </c>
      <c r="AA19" s="21" t="s">
        <v>493</v>
      </c>
      <c r="AB19" s="21">
        <v>8.9</v>
      </c>
      <c r="AC19" s="21" t="s">
        <v>499</v>
      </c>
      <c r="AD19" s="21">
        <v>66</v>
      </c>
    </row>
    <row r="20" spans="1:30" ht="15.75" customHeight="1" thickBot="1" x14ac:dyDescent="0.25">
      <c r="A20" s="12">
        <v>15</v>
      </c>
      <c r="B20" s="22">
        <v>2.9660223048327137E-2</v>
      </c>
      <c r="C20" s="22">
        <v>4.0197955390334571E-2</v>
      </c>
      <c r="D20" s="22">
        <v>7.0000000000000007E-2</v>
      </c>
      <c r="F20" s="12" t="s">
        <v>488</v>
      </c>
      <c r="G20" s="27">
        <v>36765</v>
      </c>
      <c r="H20" s="12">
        <v>0.68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4760</v>
      </c>
      <c r="Y20" s="24">
        <v>44635</v>
      </c>
      <c r="Z20" s="21" t="s">
        <v>514</v>
      </c>
      <c r="AA20" s="21" t="s">
        <v>493</v>
      </c>
      <c r="AB20" s="21">
        <v>8.8000000000000007</v>
      </c>
      <c r="AC20" s="21" t="s">
        <v>499</v>
      </c>
      <c r="AD20" s="21">
        <v>63</v>
      </c>
    </row>
    <row r="21" spans="1:30" ht="15.75" customHeight="1" thickBot="1" x14ac:dyDescent="0.25">
      <c r="A21" s="12">
        <v>16</v>
      </c>
      <c r="B21" s="22">
        <v>2.9453531598513015E-2</v>
      </c>
      <c r="C21" s="22">
        <v>4.4915799256505573E-2</v>
      </c>
      <c r="D21" s="22">
        <v>7.4499999999999997E-2</v>
      </c>
      <c r="F21" s="12" t="s">
        <v>492</v>
      </c>
      <c r="G21" s="27">
        <v>56239</v>
      </c>
      <c r="H21" s="12">
        <v>1.05</v>
      </c>
      <c r="J21" s="12">
        <v>5</v>
      </c>
      <c r="K21" s="12">
        <f>X6</f>
        <v>5028</v>
      </c>
      <c r="L21" s="18"/>
      <c r="M21" s="12"/>
      <c r="N21" s="140">
        <f>K21/$F$2</f>
        <v>9.3457249070631965E-2</v>
      </c>
      <c r="W21" s="21">
        <v>125</v>
      </c>
      <c r="X21" s="21">
        <v>4728</v>
      </c>
      <c r="Y21" s="24">
        <v>44575</v>
      </c>
      <c r="Z21" s="21" t="s">
        <v>513</v>
      </c>
      <c r="AA21" s="21" t="s">
        <v>496</v>
      </c>
      <c r="AB21" s="21">
        <v>8.8000000000000007</v>
      </c>
      <c r="AC21" s="21" t="s">
        <v>499</v>
      </c>
      <c r="AD21" s="21">
        <v>65</v>
      </c>
    </row>
    <row r="22" spans="1:30" ht="15.75" customHeight="1" thickBot="1" x14ac:dyDescent="0.25">
      <c r="A22" s="12">
        <v>17</v>
      </c>
      <c r="B22" s="22">
        <v>2.8420074349442378E-2</v>
      </c>
      <c r="C22" s="22">
        <v>4.6697026022304834E-2</v>
      </c>
      <c r="D22" s="22">
        <v>7.5300000000000006E-2</v>
      </c>
      <c r="F22" s="12" t="s">
        <v>493</v>
      </c>
      <c r="G22" s="27">
        <v>58452</v>
      </c>
      <c r="H22" s="12">
        <v>1.0900000000000001</v>
      </c>
      <c r="J22" s="12">
        <v>10</v>
      </c>
      <c r="K22" s="12">
        <f>X11</f>
        <v>4971</v>
      </c>
      <c r="L22" s="18"/>
      <c r="M22" s="12"/>
      <c r="N22" s="140">
        <f t="shared" ref="N22:N28" si="0">K22/$F$2</f>
        <v>9.2397769516728623E-2</v>
      </c>
      <c r="W22" s="21">
        <v>150</v>
      </c>
      <c r="X22" s="21">
        <v>4693</v>
      </c>
      <c r="Y22" s="24">
        <v>44657</v>
      </c>
      <c r="Z22" s="21" t="s">
        <v>514</v>
      </c>
      <c r="AA22" s="21" t="s">
        <v>494</v>
      </c>
      <c r="AB22" s="21">
        <v>8.6999999999999993</v>
      </c>
      <c r="AC22" s="21" t="s">
        <v>499</v>
      </c>
      <c r="AD22" s="21">
        <v>63</v>
      </c>
    </row>
    <row r="23" spans="1:30" ht="15.75" customHeight="1" thickBot="1" x14ac:dyDescent="0.25">
      <c r="A23" s="12">
        <v>18</v>
      </c>
      <c r="B23" s="22">
        <v>2.4957992565055761E-2</v>
      </c>
      <c r="C23" s="22">
        <v>3.5480111524163568E-2</v>
      </c>
      <c r="D23" s="22">
        <v>6.0600000000000001E-2</v>
      </c>
      <c r="F23" s="12" t="s">
        <v>494</v>
      </c>
      <c r="G23" s="27">
        <v>59626</v>
      </c>
      <c r="H23" s="12">
        <v>1.1100000000000001</v>
      </c>
      <c r="J23" s="12">
        <v>20</v>
      </c>
      <c r="K23" s="12">
        <f>X12</f>
        <v>4940</v>
      </c>
      <c r="L23" s="18"/>
      <c r="M23" s="12"/>
      <c r="N23" s="140">
        <f t="shared" si="0"/>
        <v>9.1821561338289961E-2</v>
      </c>
      <c r="W23" s="21">
        <v>175</v>
      </c>
      <c r="X23" s="21">
        <v>4661</v>
      </c>
      <c r="Y23" s="24">
        <v>44566</v>
      </c>
      <c r="Z23" s="21" t="s">
        <v>514</v>
      </c>
      <c r="AA23" s="21" t="s">
        <v>494</v>
      </c>
      <c r="AB23" s="21">
        <v>8.6999999999999993</v>
      </c>
      <c r="AC23" s="21" t="s">
        <v>499</v>
      </c>
      <c r="AD23" s="21">
        <v>64</v>
      </c>
    </row>
    <row r="24" spans="1:30" ht="15.75" customHeight="1" thickBot="1" x14ac:dyDescent="0.25">
      <c r="A24" s="12">
        <v>19</v>
      </c>
      <c r="B24" s="22">
        <v>1.7672118959107808E-2</v>
      </c>
      <c r="C24" s="22">
        <v>2.5900000000000003E-2</v>
      </c>
      <c r="D24" s="22">
        <v>4.36E-2</v>
      </c>
      <c r="F24" s="12" t="s">
        <v>495</v>
      </c>
      <c r="G24" s="27">
        <v>58459</v>
      </c>
      <c r="H24" s="12">
        <v>1.0900000000000001</v>
      </c>
      <c r="J24" s="12">
        <v>30</v>
      </c>
      <c r="K24" s="12">
        <f>X14</f>
        <v>4891</v>
      </c>
      <c r="L24" s="18"/>
      <c r="M24" s="12"/>
      <c r="N24" s="140">
        <f t="shared" si="0"/>
        <v>9.0910780669144986E-2</v>
      </c>
      <c r="W24" s="21">
        <v>200</v>
      </c>
      <c r="X24" s="21">
        <v>4637</v>
      </c>
      <c r="Y24" s="24">
        <v>44886</v>
      </c>
      <c r="Z24" s="21" t="s">
        <v>514</v>
      </c>
      <c r="AA24" s="21" t="s">
        <v>492</v>
      </c>
      <c r="AB24" s="21">
        <v>8.6</v>
      </c>
      <c r="AC24" s="21" t="s">
        <v>499</v>
      </c>
      <c r="AD24" s="21">
        <v>62</v>
      </c>
    </row>
    <row r="25" spans="1:30" ht="15.75" customHeight="1" thickBot="1" x14ac:dyDescent="0.25">
      <c r="A25" s="12">
        <v>20</v>
      </c>
      <c r="B25" s="22">
        <v>1.322825278810409E-2</v>
      </c>
      <c r="C25" s="22">
        <v>1.9834200743494422E-2</v>
      </c>
      <c r="D25" s="22">
        <v>3.3099999999999997E-2</v>
      </c>
      <c r="F25" s="12" t="s">
        <v>496</v>
      </c>
      <c r="G25" s="27">
        <v>59774</v>
      </c>
      <c r="H25" s="12">
        <v>1.1100000000000001</v>
      </c>
      <c r="J25" s="12">
        <v>50</v>
      </c>
      <c r="K25" s="12">
        <f>X18</f>
        <v>4848</v>
      </c>
      <c r="L25" s="18"/>
      <c r="M25" s="12"/>
      <c r="N25" s="140">
        <f t="shared" si="0"/>
        <v>9.0111524163568768E-2</v>
      </c>
    </row>
    <row r="26" spans="1:30" ht="15.75" customHeight="1" thickBot="1" x14ac:dyDescent="0.25">
      <c r="A26" s="12">
        <v>21</v>
      </c>
      <c r="B26" s="22">
        <v>1.033457249070632E-2</v>
      </c>
      <c r="C26" s="22">
        <v>1.5501486988847584E-2</v>
      </c>
      <c r="D26" s="22">
        <v>2.5899999999999999E-2</v>
      </c>
      <c r="F26" s="12" t="s">
        <v>497</v>
      </c>
      <c r="G26" s="27">
        <v>46971</v>
      </c>
      <c r="H26" s="12">
        <v>0.87</v>
      </c>
      <c r="J26" s="12">
        <v>100</v>
      </c>
      <c r="K26" s="12">
        <f>X20</f>
        <v>4760</v>
      </c>
      <c r="L26" s="18"/>
      <c r="M26" s="12"/>
      <c r="N26" s="140">
        <f t="shared" si="0"/>
        <v>8.8475836431226765E-2</v>
      </c>
    </row>
    <row r="27" spans="1:30" ht="15.75" customHeight="1" thickBot="1" x14ac:dyDescent="0.25">
      <c r="A27" s="12">
        <v>22</v>
      </c>
      <c r="B27" s="22">
        <v>7.3375464684014881E-3</v>
      </c>
      <c r="C27" s="22">
        <v>1.1024349442379183E-2</v>
      </c>
      <c r="D27" s="22">
        <v>1.84E-2</v>
      </c>
      <c r="J27" s="12">
        <v>150</v>
      </c>
      <c r="K27" s="12">
        <f>X22</f>
        <v>4693</v>
      </c>
      <c r="L27" s="18"/>
      <c r="M27" s="12"/>
      <c r="N27" s="140">
        <f t="shared" si="0"/>
        <v>8.7230483271375461E-2</v>
      </c>
    </row>
    <row r="28" spans="1:30" ht="15.75" customHeight="1" thickBot="1" x14ac:dyDescent="0.25">
      <c r="A28" s="12">
        <v>23</v>
      </c>
      <c r="B28" s="22">
        <v>4.9089219330855013E-3</v>
      </c>
      <c r="C28" s="22">
        <v>7.1249070631970255E-3</v>
      </c>
      <c r="D28" s="22">
        <v>1.21E-2</v>
      </c>
      <c r="J28" s="12">
        <v>200</v>
      </c>
      <c r="K28" s="12">
        <f>X24</f>
        <v>4637</v>
      </c>
      <c r="L28" s="18"/>
      <c r="M28" s="12"/>
      <c r="N28" s="140">
        <f t="shared" si="0"/>
        <v>8.618959107806691E-2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Sheet63">
    <pageSetUpPr fitToPage="1"/>
  </sheetPr>
  <dimension ref="A1:AD50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6.75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6.375" hidden="1" customWidth="1"/>
    <col min="14" max="14" width="5.75" customWidth="1"/>
    <col min="15" max="21" width="8.375" customWidth="1"/>
    <col min="23" max="30" width="9.25" hidden="1" customWidth="1"/>
  </cols>
  <sheetData>
    <row r="1" spans="1:30" ht="24" thickBot="1" x14ac:dyDescent="0.25">
      <c r="A1" s="151" t="s">
        <v>565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49400</v>
      </c>
      <c r="H2" s="7" t="s">
        <v>462</v>
      </c>
      <c r="W2" s="21">
        <v>1</v>
      </c>
      <c r="X2" s="21">
        <v>5070</v>
      </c>
      <c r="Y2" s="24">
        <v>44656</v>
      </c>
      <c r="Z2" s="21" t="s">
        <v>513</v>
      </c>
      <c r="AA2" s="21" t="s">
        <v>493</v>
      </c>
      <c r="AB2" s="21">
        <v>10.3</v>
      </c>
      <c r="AC2" s="21" t="s">
        <v>499</v>
      </c>
      <c r="AD2" s="21">
        <v>69</v>
      </c>
    </row>
    <row r="3" spans="1:30" ht="15.75" customHeight="1" thickBot="1" x14ac:dyDescent="0.25">
      <c r="W3" s="21">
        <v>2</v>
      </c>
      <c r="X3" s="21">
        <v>5019</v>
      </c>
      <c r="Y3" s="24">
        <v>44664</v>
      </c>
      <c r="Z3" s="21" t="s">
        <v>513</v>
      </c>
      <c r="AA3" s="21" t="s">
        <v>494</v>
      </c>
      <c r="AB3" s="21">
        <v>10.199999999999999</v>
      </c>
      <c r="AC3" s="21" t="s">
        <v>499</v>
      </c>
      <c r="AD3" s="21">
        <v>68</v>
      </c>
    </row>
    <row r="4" spans="1:30" ht="18.75" customHeight="1" thickBot="1" x14ac:dyDescent="0.25">
      <c r="A4" s="8" t="s">
        <v>463</v>
      </c>
      <c r="B4" s="8" t="s">
        <v>498</v>
      </c>
      <c r="C4" s="8" t="s">
        <v>499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5015</v>
      </c>
      <c r="Y4" s="24">
        <v>44609</v>
      </c>
      <c r="Z4" s="21" t="s">
        <v>513</v>
      </c>
      <c r="AA4" s="21" t="s">
        <v>495</v>
      </c>
      <c r="AB4" s="21">
        <v>10.199999999999999</v>
      </c>
      <c r="AC4" s="21" t="s">
        <v>499</v>
      </c>
      <c r="AD4" s="21">
        <v>69</v>
      </c>
    </row>
    <row r="5" spans="1:30" ht="15.75" customHeight="1" thickBot="1" x14ac:dyDescent="0.25">
      <c r="A5" s="21">
        <v>0</v>
      </c>
      <c r="B5" s="22">
        <v>2.7388663967611335E-3</v>
      </c>
      <c r="C5" s="22">
        <v>4.1668016194331987E-3</v>
      </c>
      <c r="D5" s="41">
        <v>6.8999999999999999E-3</v>
      </c>
      <c r="F5" s="21" t="s">
        <v>471</v>
      </c>
      <c r="G5" s="23">
        <v>50411</v>
      </c>
      <c r="H5" s="21">
        <v>1.01</v>
      </c>
      <c r="J5" s="164" t="s">
        <v>472</v>
      </c>
      <c r="K5" s="165"/>
      <c r="L5" s="165"/>
      <c r="M5" s="165"/>
      <c r="N5" s="166"/>
      <c r="W5" s="21">
        <v>4</v>
      </c>
      <c r="X5" s="21">
        <v>4983</v>
      </c>
      <c r="Y5" s="24">
        <v>44606</v>
      </c>
      <c r="Z5" s="21" t="s">
        <v>513</v>
      </c>
      <c r="AA5" s="21" t="s">
        <v>492</v>
      </c>
      <c r="AB5" s="21">
        <v>10.1</v>
      </c>
      <c r="AC5" s="21" t="s">
        <v>499</v>
      </c>
      <c r="AD5" s="21">
        <v>68</v>
      </c>
    </row>
    <row r="6" spans="1:30" ht="15.75" customHeight="1" thickBot="1" x14ac:dyDescent="0.25">
      <c r="A6" s="21">
        <v>1</v>
      </c>
      <c r="B6" s="22">
        <v>1.9421052631578947E-3</v>
      </c>
      <c r="C6" s="22">
        <v>2.811336032388664E-3</v>
      </c>
      <c r="D6" s="22">
        <v>4.7999999999999996E-3</v>
      </c>
      <c r="F6" s="21" t="s">
        <v>473</v>
      </c>
      <c r="G6" s="23">
        <v>55108</v>
      </c>
      <c r="H6" s="21">
        <v>1.1100000000000001</v>
      </c>
      <c r="J6" s="113" t="s">
        <v>474</v>
      </c>
      <c r="K6" s="114">
        <f>LARGE((K8,K9),1)</f>
        <v>0.80890601200609258</v>
      </c>
      <c r="L6" s="45"/>
      <c r="M6" s="45"/>
      <c r="N6" s="114" t="s">
        <v>498</v>
      </c>
      <c r="W6" s="21">
        <v>5</v>
      </c>
      <c r="X6" s="21">
        <v>4970</v>
      </c>
      <c r="Y6" s="24">
        <v>44622</v>
      </c>
      <c r="Z6" s="21" t="s">
        <v>513</v>
      </c>
      <c r="AA6" s="21" t="s">
        <v>494</v>
      </c>
      <c r="AB6" s="21">
        <v>10.1</v>
      </c>
      <c r="AC6" s="21" t="s">
        <v>499</v>
      </c>
      <c r="AD6" s="21">
        <v>70</v>
      </c>
    </row>
    <row r="7" spans="1:30" ht="15.75" customHeight="1" thickBot="1" x14ac:dyDescent="0.25">
      <c r="A7" s="21">
        <v>2</v>
      </c>
      <c r="B7" s="22">
        <v>1.84251012145749E-3</v>
      </c>
      <c r="C7" s="22">
        <v>2.108502024291498E-3</v>
      </c>
      <c r="D7" s="22">
        <v>3.8999999999999998E-3</v>
      </c>
      <c r="F7" s="21" t="s">
        <v>475</v>
      </c>
      <c r="G7" s="23">
        <v>55559</v>
      </c>
      <c r="H7" s="21">
        <v>1.1200000000000001</v>
      </c>
      <c r="J7" s="12" t="s">
        <v>476</v>
      </c>
      <c r="K7" s="114">
        <f>LARGE((K10,K11),1)</f>
        <v>0.66163540293363499</v>
      </c>
      <c r="L7" s="45"/>
      <c r="M7" s="45"/>
      <c r="N7" s="114" t="s">
        <v>499</v>
      </c>
      <c r="W7" s="21">
        <v>6</v>
      </c>
      <c r="X7" s="21">
        <v>4964</v>
      </c>
      <c r="Y7" s="24">
        <v>44600</v>
      </c>
      <c r="Z7" s="21" t="s">
        <v>514</v>
      </c>
      <c r="AA7" s="21" t="s">
        <v>493</v>
      </c>
      <c r="AB7" s="21">
        <v>10</v>
      </c>
      <c r="AC7" s="21" t="s">
        <v>499</v>
      </c>
      <c r="AD7" s="21">
        <v>65</v>
      </c>
    </row>
    <row r="8" spans="1:30" ht="15.75" customHeight="1" thickBot="1" x14ac:dyDescent="0.3">
      <c r="A8" s="21">
        <v>3</v>
      </c>
      <c r="B8" s="22">
        <v>2.539676113360324E-3</v>
      </c>
      <c r="C8" s="22">
        <v>1.3052631578947369E-3</v>
      </c>
      <c r="D8" s="22">
        <v>3.8E-3</v>
      </c>
      <c r="F8" s="21" t="s">
        <v>477</v>
      </c>
      <c r="G8" s="23">
        <v>53453</v>
      </c>
      <c r="H8" s="21">
        <v>1.08</v>
      </c>
      <c r="K8" s="16">
        <f>LARGE(B11:C11,1)/(B11+C11)</f>
        <v>0.80890601200609258</v>
      </c>
      <c r="W8" s="21">
        <v>7</v>
      </c>
      <c r="X8" s="21">
        <v>4957</v>
      </c>
      <c r="Y8" s="24">
        <v>44657</v>
      </c>
      <c r="Z8" s="21" t="s">
        <v>514</v>
      </c>
      <c r="AA8" s="21" t="s">
        <v>494</v>
      </c>
      <c r="AB8" s="21">
        <v>10</v>
      </c>
      <c r="AC8" s="21" t="s">
        <v>499</v>
      </c>
      <c r="AD8" s="21">
        <v>68</v>
      </c>
    </row>
    <row r="9" spans="1:30" ht="15.75" customHeight="1" thickBot="1" x14ac:dyDescent="0.3">
      <c r="A9" s="21">
        <v>4</v>
      </c>
      <c r="B9" s="22">
        <v>4.6311740890688253E-3</v>
      </c>
      <c r="C9" s="22">
        <v>1.6064777327935223E-3</v>
      </c>
      <c r="D9" s="22">
        <v>6.1999999999999998E-3</v>
      </c>
      <c r="F9" s="21" t="s">
        <v>478</v>
      </c>
      <c r="G9" s="23">
        <v>48991</v>
      </c>
      <c r="H9" s="21">
        <v>0.99</v>
      </c>
      <c r="K9" s="16">
        <f>LARGE(B12:C12,1)/(B12+C12)</f>
        <v>0.73854403344542396</v>
      </c>
      <c r="W9" s="21">
        <v>8</v>
      </c>
      <c r="X9" s="21">
        <v>4956</v>
      </c>
      <c r="Y9" s="24">
        <v>44629</v>
      </c>
      <c r="Z9" s="21" t="s">
        <v>514</v>
      </c>
      <c r="AA9" s="21" t="s">
        <v>494</v>
      </c>
      <c r="AB9" s="21">
        <v>10</v>
      </c>
      <c r="AC9" s="21" t="s">
        <v>499</v>
      </c>
      <c r="AD9" s="21">
        <v>67</v>
      </c>
    </row>
    <row r="10" spans="1:30" ht="15.75" customHeight="1" thickBot="1" x14ac:dyDescent="0.3">
      <c r="A10" s="21">
        <v>5</v>
      </c>
      <c r="B10" s="22">
        <v>1.2598785425101214E-2</v>
      </c>
      <c r="C10" s="22">
        <v>3.2129554655870446E-3</v>
      </c>
      <c r="D10" s="22">
        <v>1.5800000000000002E-2</v>
      </c>
      <c r="F10" s="21" t="s">
        <v>479</v>
      </c>
      <c r="G10" s="23">
        <v>47433</v>
      </c>
      <c r="H10" s="21">
        <v>0.95</v>
      </c>
      <c r="K10" s="16">
        <f>LARGE(B20:C20,1)/(B20+C20)</f>
        <v>0.61692582723378409</v>
      </c>
      <c r="W10" s="21">
        <v>9</v>
      </c>
      <c r="X10" s="21">
        <v>4941</v>
      </c>
      <c r="Y10" s="24">
        <v>44616</v>
      </c>
      <c r="Z10" s="21" t="s">
        <v>513</v>
      </c>
      <c r="AA10" s="21" t="s">
        <v>495</v>
      </c>
      <c r="AB10" s="21">
        <v>10</v>
      </c>
      <c r="AC10" s="21" t="s">
        <v>499</v>
      </c>
      <c r="AD10" s="21">
        <v>67</v>
      </c>
    </row>
    <row r="11" spans="1:30" ht="15.75" customHeight="1" thickBot="1" x14ac:dyDescent="0.3">
      <c r="A11" s="21">
        <v>6</v>
      </c>
      <c r="B11" s="22">
        <v>3.6551417004048584E-2</v>
      </c>
      <c r="C11" s="22">
        <v>8.6348178137651815E-3</v>
      </c>
      <c r="D11" s="22">
        <v>4.5199999999999997E-2</v>
      </c>
      <c r="F11" s="21" t="s">
        <v>480</v>
      </c>
      <c r="G11" s="23">
        <v>46002</v>
      </c>
      <c r="H11" s="21">
        <v>0.93</v>
      </c>
      <c r="K11" s="16">
        <f>LARGE(B21:C21,1)/(B21+C21)</f>
        <v>0.66163540293363499</v>
      </c>
      <c r="W11" s="21">
        <v>10</v>
      </c>
      <c r="X11" s="21">
        <v>4921</v>
      </c>
      <c r="Y11" s="24">
        <v>44909</v>
      </c>
      <c r="Z11" s="21" t="s">
        <v>514</v>
      </c>
      <c r="AA11" s="21" t="s">
        <v>494</v>
      </c>
      <c r="AB11" s="21">
        <v>10</v>
      </c>
      <c r="AC11" s="21" t="s">
        <v>499</v>
      </c>
      <c r="AD11" s="21">
        <v>67</v>
      </c>
    </row>
    <row r="12" spans="1:30" ht="15.75" customHeight="1" thickBot="1" x14ac:dyDescent="0.25">
      <c r="A12" s="21">
        <v>7</v>
      </c>
      <c r="B12" s="22">
        <v>4.9349392712550601E-2</v>
      </c>
      <c r="C12" s="22">
        <v>1.7470445344129552E-2</v>
      </c>
      <c r="D12" s="22">
        <v>6.6799999999999998E-2</v>
      </c>
      <c r="F12" s="21" t="s">
        <v>481</v>
      </c>
      <c r="G12" s="23">
        <v>48014</v>
      </c>
      <c r="H12" s="21">
        <v>0.97</v>
      </c>
      <c r="W12" s="21">
        <v>20</v>
      </c>
      <c r="X12" s="21">
        <v>4875</v>
      </c>
      <c r="Y12" s="24">
        <v>44636</v>
      </c>
      <c r="Z12" s="21" t="s">
        <v>513</v>
      </c>
      <c r="AA12" s="21" t="s">
        <v>494</v>
      </c>
      <c r="AB12" s="21">
        <v>9.9</v>
      </c>
      <c r="AC12" s="21" t="s">
        <v>499</v>
      </c>
      <c r="AD12" s="21">
        <v>72</v>
      </c>
    </row>
    <row r="13" spans="1:30" ht="15.75" customHeight="1" thickBot="1" x14ac:dyDescent="0.25">
      <c r="A13" s="21">
        <v>8</v>
      </c>
      <c r="B13" s="22">
        <v>4.4369635627530365E-2</v>
      </c>
      <c r="C13" s="22">
        <v>2.0181376518218625E-2</v>
      </c>
      <c r="D13" s="22">
        <v>6.4600000000000005E-2</v>
      </c>
      <c r="F13" s="21" t="s">
        <v>482</v>
      </c>
      <c r="G13" s="23">
        <v>45826</v>
      </c>
      <c r="H13" s="21">
        <v>0.92</v>
      </c>
      <c r="W13" s="21">
        <v>25</v>
      </c>
      <c r="X13" s="21">
        <v>4862</v>
      </c>
      <c r="Y13" s="24">
        <v>44636</v>
      </c>
      <c r="Z13" s="21" t="s">
        <v>514</v>
      </c>
      <c r="AA13" s="21" t="s">
        <v>494</v>
      </c>
      <c r="AB13" s="21">
        <v>9.8000000000000007</v>
      </c>
      <c r="AC13" s="21" t="s">
        <v>499</v>
      </c>
      <c r="AD13" s="21">
        <v>67</v>
      </c>
    </row>
    <row r="14" spans="1:30" ht="15.75" customHeight="1" thickBot="1" x14ac:dyDescent="0.25">
      <c r="A14" s="21">
        <v>9</v>
      </c>
      <c r="B14" s="22">
        <v>3.7895951417004047E-2</v>
      </c>
      <c r="C14" s="22">
        <v>2.1185425101214572E-2</v>
      </c>
      <c r="D14" s="22">
        <v>5.91E-2</v>
      </c>
      <c r="F14" s="21" t="s">
        <v>483</v>
      </c>
      <c r="G14" s="23">
        <v>37118</v>
      </c>
      <c r="H14" s="21">
        <v>0.75</v>
      </c>
      <c r="W14" s="21">
        <v>30</v>
      </c>
      <c r="X14" s="21">
        <v>4852</v>
      </c>
      <c r="Y14" s="24">
        <v>44621</v>
      </c>
      <c r="Z14" s="21" t="s">
        <v>514</v>
      </c>
      <c r="AA14" s="21" t="s">
        <v>493</v>
      </c>
      <c r="AB14" s="21">
        <v>9.8000000000000007</v>
      </c>
      <c r="AC14" s="21" t="s">
        <v>499</v>
      </c>
      <c r="AD14" s="21">
        <v>68</v>
      </c>
    </row>
    <row r="15" spans="1:30" ht="15.75" customHeight="1" thickBot="1" x14ac:dyDescent="0.25">
      <c r="A15" s="21">
        <v>10</v>
      </c>
      <c r="B15" s="22">
        <v>3.5605263157894737E-2</v>
      </c>
      <c r="C15" s="22">
        <v>2.4247773279352229E-2</v>
      </c>
      <c r="D15" s="22">
        <v>5.9900000000000002E-2</v>
      </c>
      <c r="F15" s="21" t="s">
        <v>484</v>
      </c>
      <c r="G15" s="23">
        <v>46896</v>
      </c>
      <c r="H15" s="21">
        <v>0.94</v>
      </c>
      <c r="W15" s="21">
        <v>35</v>
      </c>
      <c r="X15" s="21">
        <v>4843</v>
      </c>
      <c r="Y15" s="24">
        <v>44677</v>
      </c>
      <c r="Z15" s="21" t="s">
        <v>513</v>
      </c>
      <c r="AA15" s="21" t="s">
        <v>493</v>
      </c>
      <c r="AB15" s="21">
        <v>9.8000000000000007</v>
      </c>
      <c r="AC15" s="21" t="s">
        <v>499</v>
      </c>
      <c r="AD15" s="21">
        <v>69</v>
      </c>
    </row>
    <row r="16" spans="1:30" ht="15.75" customHeight="1" thickBot="1" x14ac:dyDescent="0.25">
      <c r="A16" s="21">
        <v>11</v>
      </c>
      <c r="B16" s="22">
        <v>3.3015789473684214E-2</v>
      </c>
      <c r="C16" s="22">
        <v>2.8012955465587047E-2</v>
      </c>
      <c r="D16" s="22">
        <v>6.1100000000000002E-2</v>
      </c>
      <c r="F16" s="21" t="s">
        <v>485</v>
      </c>
      <c r="G16" s="23">
        <v>49116</v>
      </c>
      <c r="H16" s="21">
        <v>0.99</v>
      </c>
      <c r="W16" s="21">
        <v>40</v>
      </c>
      <c r="X16" s="21">
        <v>4831</v>
      </c>
      <c r="Y16" s="24">
        <v>44894</v>
      </c>
      <c r="Z16" s="21" t="s">
        <v>514</v>
      </c>
      <c r="AA16" s="21" t="s">
        <v>493</v>
      </c>
      <c r="AB16" s="21">
        <v>9.8000000000000007</v>
      </c>
      <c r="AC16" s="21" t="s">
        <v>499</v>
      </c>
      <c r="AD16" s="21">
        <v>65</v>
      </c>
    </row>
    <row r="17" spans="1:30" ht="15.75" customHeight="1" thickBot="1" x14ac:dyDescent="0.25">
      <c r="A17" s="21">
        <v>12</v>
      </c>
      <c r="B17" s="22">
        <v>3.0824696356275303E-2</v>
      </c>
      <c r="C17" s="22">
        <v>3.0974898785425097E-2</v>
      </c>
      <c r="D17" s="22">
        <v>6.1800000000000001E-2</v>
      </c>
      <c r="W17" s="21">
        <v>45</v>
      </c>
      <c r="X17" s="21">
        <v>4814</v>
      </c>
      <c r="Y17" s="24">
        <v>44656</v>
      </c>
      <c r="Z17" s="21" t="s">
        <v>514</v>
      </c>
      <c r="AA17" s="21" t="s">
        <v>493</v>
      </c>
      <c r="AB17" s="21">
        <v>9.6999999999999993</v>
      </c>
      <c r="AC17" s="21" t="s">
        <v>499</v>
      </c>
      <c r="AD17" s="21">
        <v>69</v>
      </c>
    </row>
    <row r="18" spans="1:30" ht="15.75" customHeight="1" thickBot="1" x14ac:dyDescent="0.25">
      <c r="A18" s="21">
        <v>13</v>
      </c>
      <c r="B18" s="22">
        <v>2.9529959514170041E-2</v>
      </c>
      <c r="C18" s="22">
        <v>3.2832388663967614E-2</v>
      </c>
      <c r="D18" s="22">
        <v>6.2399999999999997E-2</v>
      </c>
      <c r="W18" s="21">
        <v>50</v>
      </c>
      <c r="X18" s="21">
        <v>4800</v>
      </c>
      <c r="Y18" s="24">
        <v>44622</v>
      </c>
      <c r="Z18" s="21" t="s">
        <v>514</v>
      </c>
      <c r="AA18" s="21" t="s">
        <v>494</v>
      </c>
      <c r="AB18" s="21">
        <v>9.6999999999999993</v>
      </c>
      <c r="AC18" s="21" t="s">
        <v>499</v>
      </c>
      <c r="AD18" s="21">
        <v>69</v>
      </c>
    </row>
    <row r="19" spans="1:30" ht="15.75" customHeight="1" thickBot="1" x14ac:dyDescent="0.25">
      <c r="A19" s="21">
        <v>14</v>
      </c>
      <c r="B19" s="22">
        <v>2.8185425101214572E-2</v>
      </c>
      <c r="C19" s="22">
        <v>3.7501214574898786E-2</v>
      </c>
      <c r="D19" s="22">
        <v>6.5600000000000006E-2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4740</v>
      </c>
      <c r="Y19" s="24">
        <v>44676</v>
      </c>
      <c r="Z19" s="21" t="s">
        <v>514</v>
      </c>
      <c r="AA19" s="21" t="s">
        <v>492</v>
      </c>
      <c r="AB19" s="21">
        <v>9.6</v>
      </c>
      <c r="AC19" s="21" t="s">
        <v>499</v>
      </c>
      <c r="AD19" s="21">
        <v>70</v>
      </c>
    </row>
    <row r="20" spans="1:30" ht="15.75" customHeight="1" thickBot="1" x14ac:dyDescent="0.25">
      <c r="A20" s="21">
        <v>15</v>
      </c>
      <c r="B20" s="22">
        <v>2.7587854251012144E-2</v>
      </c>
      <c r="C20" s="22">
        <v>4.4429149797570844E-2</v>
      </c>
      <c r="D20" s="22">
        <v>7.1999999999999995E-2</v>
      </c>
      <c r="F20" s="21" t="s">
        <v>488</v>
      </c>
      <c r="G20" s="23">
        <v>33906</v>
      </c>
      <c r="H20" s="21">
        <v>0.68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4701</v>
      </c>
      <c r="Y20" s="24">
        <v>44621</v>
      </c>
      <c r="Z20" s="21" t="s">
        <v>513</v>
      </c>
      <c r="AA20" s="21" t="s">
        <v>493</v>
      </c>
      <c r="AB20" s="21">
        <v>9.5</v>
      </c>
      <c r="AC20" s="21" t="s">
        <v>499</v>
      </c>
      <c r="AD20" s="21">
        <v>71</v>
      </c>
    </row>
    <row r="21" spans="1:30" ht="15.75" customHeight="1" thickBot="1" x14ac:dyDescent="0.25">
      <c r="A21" s="21">
        <v>16</v>
      </c>
      <c r="B21" s="22">
        <v>2.6392712550607288E-2</v>
      </c>
      <c r="C21" s="22">
        <v>5.1608097165991906E-2</v>
      </c>
      <c r="D21" s="22">
        <v>7.8E-2</v>
      </c>
      <c r="F21" s="21" t="s">
        <v>492</v>
      </c>
      <c r="G21" s="23">
        <v>50336</v>
      </c>
      <c r="H21" s="21">
        <v>1.01</v>
      </c>
      <c r="J21" s="12">
        <v>5</v>
      </c>
      <c r="K21" s="12">
        <f>X6</f>
        <v>4970</v>
      </c>
      <c r="L21" s="18"/>
      <c r="M21" s="12"/>
      <c r="N21" s="140">
        <f>K21/$F$2</f>
        <v>0.10060728744939271</v>
      </c>
      <c r="W21" s="21">
        <v>125</v>
      </c>
      <c r="X21" s="21">
        <v>4637</v>
      </c>
      <c r="Y21" s="24">
        <v>44630</v>
      </c>
      <c r="Z21" s="21" t="s">
        <v>514</v>
      </c>
      <c r="AA21" s="21" t="s">
        <v>495</v>
      </c>
      <c r="AB21" s="21">
        <v>9.4</v>
      </c>
      <c r="AC21" s="21" t="s">
        <v>499</v>
      </c>
      <c r="AD21" s="21">
        <v>67</v>
      </c>
    </row>
    <row r="22" spans="1:30" ht="15.75" customHeight="1" thickBot="1" x14ac:dyDescent="0.25">
      <c r="A22" s="21">
        <v>17</v>
      </c>
      <c r="B22" s="22">
        <v>2.4699595141700403E-2</v>
      </c>
      <c r="C22" s="22">
        <v>5.150769230769231E-2</v>
      </c>
      <c r="D22" s="22">
        <v>7.6100000000000001E-2</v>
      </c>
      <c r="F22" s="21" t="s">
        <v>493</v>
      </c>
      <c r="G22" s="23">
        <v>54676</v>
      </c>
      <c r="H22" s="21">
        <v>1.1000000000000001</v>
      </c>
      <c r="J22" s="12">
        <v>10</v>
      </c>
      <c r="K22" s="12">
        <f>X11</f>
        <v>4921</v>
      </c>
      <c r="L22" s="18"/>
      <c r="M22" s="12"/>
      <c r="N22" s="140">
        <f t="shared" ref="N22:N28" si="0">K22/$F$2</f>
        <v>9.961538461538462E-2</v>
      </c>
      <c r="W22" s="21">
        <v>150</v>
      </c>
      <c r="X22" s="21">
        <v>4602</v>
      </c>
      <c r="Y22" s="24">
        <v>44594</v>
      </c>
      <c r="Z22" s="21" t="s">
        <v>514</v>
      </c>
      <c r="AA22" s="21" t="s">
        <v>494</v>
      </c>
      <c r="AB22" s="21">
        <v>9.3000000000000007</v>
      </c>
      <c r="AC22" s="21" t="s">
        <v>499</v>
      </c>
      <c r="AD22" s="21">
        <v>69</v>
      </c>
    </row>
    <row r="23" spans="1:30" ht="15.75" customHeight="1" thickBot="1" x14ac:dyDescent="0.25">
      <c r="A23" s="21">
        <v>18</v>
      </c>
      <c r="B23" s="22">
        <v>2.1412955465587042E-2</v>
      </c>
      <c r="C23" s="22">
        <v>3.5794331983805668E-2</v>
      </c>
      <c r="D23" s="22">
        <v>5.7200000000000001E-2</v>
      </c>
      <c r="F23" s="21" t="s">
        <v>494</v>
      </c>
      <c r="G23" s="23">
        <v>55991</v>
      </c>
      <c r="H23" s="21">
        <v>1.1299999999999999</v>
      </c>
      <c r="J23" s="12">
        <v>20</v>
      </c>
      <c r="K23" s="12">
        <f>X12</f>
        <v>4875</v>
      </c>
      <c r="L23" s="18"/>
      <c r="M23" s="12"/>
      <c r="N23" s="140">
        <f t="shared" si="0"/>
        <v>9.8684210526315791E-2</v>
      </c>
      <c r="W23" s="21">
        <v>175</v>
      </c>
      <c r="X23" s="21">
        <v>4565</v>
      </c>
      <c r="Y23" s="24">
        <v>44676</v>
      </c>
      <c r="Z23" s="21" t="s">
        <v>524</v>
      </c>
      <c r="AA23" s="21" t="s">
        <v>492</v>
      </c>
      <c r="AB23" s="21">
        <v>9.1999999999999993</v>
      </c>
      <c r="AC23" s="21" t="s">
        <v>498</v>
      </c>
      <c r="AD23" s="21">
        <v>75</v>
      </c>
    </row>
    <row r="24" spans="1:30" ht="15.75" customHeight="1" thickBot="1" x14ac:dyDescent="0.25">
      <c r="A24" s="21">
        <v>19</v>
      </c>
      <c r="B24" s="22">
        <v>1.4839676113360324E-2</v>
      </c>
      <c r="C24" s="22">
        <v>2.6356275303643723E-2</v>
      </c>
      <c r="D24" s="22">
        <v>4.1200000000000001E-2</v>
      </c>
      <c r="F24" s="21" t="s">
        <v>495</v>
      </c>
      <c r="G24" s="23">
        <v>55394</v>
      </c>
      <c r="H24" s="21">
        <v>1.1200000000000001</v>
      </c>
      <c r="J24" s="12">
        <v>30</v>
      </c>
      <c r="K24" s="12">
        <f>X14</f>
        <v>4852</v>
      </c>
      <c r="L24" s="18"/>
      <c r="M24" s="12"/>
      <c r="N24" s="140">
        <f t="shared" si="0"/>
        <v>9.821862348178137E-2</v>
      </c>
      <c r="W24" s="21">
        <v>200</v>
      </c>
      <c r="X24" s="21">
        <v>4534</v>
      </c>
      <c r="Y24" s="24">
        <v>44895</v>
      </c>
      <c r="Z24" s="21" t="s">
        <v>513</v>
      </c>
      <c r="AA24" s="21" t="s">
        <v>494</v>
      </c>
      <c r="AB24" s="21">
        <v>9.1999999999999993</v>
      </c>
      <c r="AC24" s="21" t="s">
        <v>499</v>
      </c>
      <c r="AD24" s="21">
        <v>71</v>
      </c>
    </row>
    <row r="25" spans="1:30" ht="15.75" customHeight="1" thickBot="1" x14ac:dyDescent="0.25">
      <c r="A25" s="21">
        <v>20</v>
      </c>
      <c r="B25" s="22">
        <v>1.1254251012145748E-2</v>
      </c>
      <c r="C25" s="22">
        <v>2.0582995951417004E-2</v>
      </c>
      <c r="D25" s="22">
        <v>3.1800000000000002E-2</v>
      </c>
      <c r="F25" s="21" t="s">
        <v>496</v>
      </c>
      <c r="G25" s="23">
        <v>55615</v>
      </c>
      <c r="H25" s="21">
        <v>1.1200000000000001</v>
      </c>
      <c r="J25" s="12">
        <v>50</v>
      </c>
      <c r="K25" s="12">
        <f>X18</f>
        <v>4800</v>
      </c>
      <c r="L25" s="18"/>
      <c r="M25" s="12"/>
      <c r="N25" s="140">
        <f t="shared" si="0"/>
        <v>9.7165991902834009E-2</v>
      </c>
    </row>
    <row r="26" spans="1:30" ht="15.75" customHeight="1" thickBot="1" x14ac:dyDescent="0.25">
      <c r="A26" s="21">
        <v>21</v>
      </c>
      <c r="B26" s="22">
        <v>9.2623481781376506E-3</v>
      </c>
      <c r="C26" s="22">
        <v>1.6165182186234816E-2</v>
      </c>
      <c r="D26" s="22">
        <v>2.5399999999999999E-2</v>
      </c>
      <c r="F26" s="21" t="s">
        <v>497</v>
      </c>
      <c r="G26" s="23">
        <v>42244</v>
      </c>
      <c r="H26" s="21">
        <v>0.85</v>
      </c>
      <c r="J26" s="12">
        <v>100</v>
      </c>
      <c r="K26" s="12">
        <f>X20</f>
        <v>4701</v>
      </c>
      <c r="L26" s="18"/>
      <c r="M26" s="12"/>
      <c r="N26" s="140">
        <f t="shared" si="0"/>
        <v>9.5161943319838058E-2</v>
      </c>
    </row>
    <row r="27" spans="1:30" ht="15.75" customHeight="1" thickBot="1" x14ac:dyDescent="0.25">
      <c r="A27" s="21">
        <v>22</v>
      </c>
      <c r="B27" s="22">
        <v>6.7724696356275304E-3</v>
      </c>
      <c r="C27" s="22">
        <v>1.1897975708502024E-2</v>
      </c>
      <c r="D27" s="22">
        <v>1.8700000000000001E-2</v>
      </c>
      <c r="J27" s="12">
        <v>150</v>
      </c>
      <c r="K27" s="12">
        <f>X22</f>
        <v>4602</v>
      </c>
      <c r="L27" s="18"/>
      <c r="M27" s="12"/>
      <c r="N27" s="140">
        <f t="shared" si="0"/>
        <v>9.3157894736842106E-2</v>
      </c>
    </row>
    <row r="28" spans="1:30" ht="15.75" customHeight="1" thickBot="1" x14ac:dyDescent="0.25">
      <c r="A28" s="21">
        <v>23</v>
      </c>
      <c r="B28" s="22">
        <v>4.1829959514170035E-3</v>
      </c>
      <c r="C28" s="22">
        <v>7.3797570850202433E-3</v>
      </c>
      <c r="D28" s="22">
        <v>1.1599999999999999E-2</v>
      </c>
      <c r="J28" s="12">
        <v>200</v>
      </c>
      <c r="K28" s="12">
        <f>X24</f>
        <v>4534</v>
      </c>
      <c r="L28" s="18"/>
      <c r="M28" s="12"/>
      <c r="N28" s="140">
        <f t="shared" si="0"/>
        <v>9.1781376518218619E-2</v>
      </c>
    </row>
    <row r="29" spans="1:30" ht="15.75" customHeight="1" x14ac:dyDescent="0.2"/>
    <row r="33" ht="16.5" customHeight="1" x14ac:dyDescent="0.2"/>
    <row r="34" ht="16.5" customHeight="1" x14ac:dyDescent="0.2"/>
    <row r="35" ht="16.5" customHeight="1" x14ac:dyDescent="0.2"/>
    <row r="36" ht="16.5" customHeight="1" x14ac:dyDescent="0.2"/>
    <row r="37" ht="16.5" customHeight="1" x14ac:dyDescent="0.2"/>
    <row r="38" ht="16.5" customHeight="1" x14ac:dyDescent="0.2"/>
    <row r="39" ht="16.5" customHeight="1" x14ac:dyDescent="0.2"/>
    <row r="40" ht="16.5" customHeight="1" x14ac:dyDescent="0.2"/>
    <row r="43" ht="31.5" customHeight="1" x14ac:dyDescent="0.2"/>
    <row r="5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A3064C9-4758-4E24-868E-DD37264F1306}">
  <sheetPr>
    <pageSetUpPr fitToPage="1"/>
  </sheetPr>
  <dimension ref="A1:AD50"/>
  <sheetViews>
    <sheetView zoomScaleNormal="100" workbookViewId="0">
      <selection activeCell="AG15" sqref="AG15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87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25">
      <c r="A1" s="151" t="s">
        <v>759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57000</v>
      </c>
      <c r="H2" s="7" t="s">
        <v>462</v>
      </c>
      <c r="W2" s="21">
        <v>1</v>
      </c>
      <c r="X2" s="21">
        <v>4653</v>
      </c>
      <c r="Y2" s="24">
        <v>44608</v>
      </c>
      <c r="Z2" s="21" t="s">
        <v>515</v>
      </c>
      <c r="AA2" s="21" t="s">
        <v>494</v>
      </c>
      <c r="AB2" s="21">
        <v>8.1999999999999993</v>
      </c>
      <c r="AC2" s="21" t="s">
        <v>498</v>
      </c>
      <c r="AD2" s="21">
        <v>52</v>
      </c>
    </row>
    <row r="3" spans="1:30" ht="15" thickBot="1" x14ac:dyDescent="0.25">
      <c r="W3" s="21">
        <v>2</v>
      </c>
      <c r="X3" s="21">
        <v>4638</v>
      </c>
      <c r="Y3" s="24">
        <v>44609</v>
      </c>
      <c r="Z3" s="21" t="s">
        <v>515</v>
      </c>
      <c r="AA3" s="21" t="s">
        <v>495</v>
      </c>
      <c r="AB3" s="21">
        <v>8.1</v>
      </c>
      <c r="AC3" s="21" t="s">
        <v>498</v>
      </c>
      <c r="AD3" s="21">
        <v>52</v>
      </c>
    </row>
    <row r="4" spans="1:30" ht="15" thickBot="1" x14ac:dyDescent="0.25">
      <c r="A4" s="142" t="s">
        <v>463</v>
      </c>
      <c r="B4" s="9" t="s">
        <v>498</v>
      </c>
      <c r="C4" s="36" t="s">
        <v>499</v>
      </c>
      <c r="D4" s="143" t="s">
        <v>466</v>
      </c>
      <c r="E4" s="144"/>
      <c r="F4" s="145" t="s">
        <v>467</v>
      </c>
      <c r="G4" s="145" t="s">
        <v>468</v>
      </c>
      <c r="H4" s="145" t="s">
        <v>469</v>
      </c>
      <c r="I4" s="144"/>
      <c r="J4" s="205" t="s">
        <v>470</v>
      </c>
      <c r="K4" s="206"/>
      <c r="L4" s="206"/>
      <c r="M4" s="206"/>
      <c r="N4" s="207"/>
      <c r="W4" s="21">
        <v>3</v>
      </c>
      <c r="X4" s="21">
        <v>4632</v>
      </c>
      <c r="Y4" s="24">
        <v>44589</v>
      </c>
      <c r="Z4" s="21" t="s">
        <v>515</v>
      </c>
      <c r="AA4" s="21" t="s">
        <v>496</v>
      </c>
      <c r="AB4" s="21">
        <v>8.1</v>
      </c>
      <c r="AC4" s="21" t="s">
        <v>498</v>
      </c>
      <c r="AD4" s="21">
        <v>51</v>
      </c>
    </row>
    <row r="5" spans="1:30" ht="15" thickBot="1" x14ac:dyDescent="0.25">
      <c r="A5" s="21">
        <v>0</v>
      </c>
      <c r="B5" s="22">
        <v>4.2736842105263158E-3</v>
      </c>
      <c r="C5" s="22">
        <v>3.9298245614035089E-3</v>
      </c>
      <c r="D5" s="22">
        <v>8.2000000000000007E-3</v>
      </c>
      <c r="F5" s="21" t="s">
        <v>471</v>
      </c>
      <c r="G5" s="23">
        <v>56363</v>
      </c>
      <c r="H5" s="21">
        <v>0.99</v>
      </c>
      <c r="J5" s="164" t="s">
        <v>472</v>
      </c>
      <c r="K5" s="165"/>
      <c r="L5" s="165"/>
      <c r="M5" s="165"/>
      <c r="N5" s="166"/>
      <c r="W5" s="21">
        <v>4</v>
      </c>
      <c r="X5" s="21">
        <v>4630</v>
      </c>
      <c r="Y5" s="24">
        <v>44606</v>
      </c>
      <c r="Z5" s="21" t="s">
        <v>515</v>
      </c>
      <c r="AA5" s="21" t="s">
        <v>492</v>
      </c>
      <c r="AB5" s="21">
        <v>8.1</v>
      </c>
      <c r="AC5" s="21" t="s">
        <v>498</v>
      </c>
      <c r="AD5" s="21">
        <v>51</v>
      </c>
    </row>
    <row r="6" spans="1:30" ht="15" thickBot="1" x14ac:dyDescent="0.25">
      <c r="A6" s="21">
        <v>1</v>
      </c>
      <c r="B6" s="22">
        <v>2.7982456140350875E-3</v>
      </c>
      <c r="C6" s="22">
        <v>2.6526315789473687E-3</v>
      </c>
      <c r="D6" s="22">
        <v>5.4000000000000003E-3</v>
      </c>
      <c r="F6" s="21" t="s">
        <v>473</v>
      </c>
      <c r="G6" s="23">
        <v>60731</v>
      </c>
      <c r="H6" s="21">
        <v>1.07</v>
      </c>
      <c r="J6" s="113" t="s">
        <v>474</v>
      </c>
      <c r="K6" s="114">
        <f>LARGE((K8,K9),1)</f>
        <v>0.56649484536082473</v>
      </c>
      <c r="L6" s="115"/>
      <c r="M6" s="115"/>
      <c r="N6" s="114" t="s">
        <v>499</v>
      </c>
      <c r="W6" s="21">
        <v>5</v>
      </c>
      <c r="X6" s="21">
        <v>4629</v>
      </c>
      <c r="Y6" s="24">
        <v>44601</v>
      </c>
      <c r="Z6" s="21" t="s">
        <v>515</v>
      </c>
      <c r="AA6" s="21" t="s">
        <v>494</v>
      </c>
      <c r="AB6" s="21">
        <v>8.1</v>
      </c>
      <c r="AC6" s="21" t="s">
        <v>498</v>
      </c>
      <c r="AD6" s="21">
        <v>50</v>
      </c>
    </row>
    <row r="7" spans="1:30" ht="15" thickBot="1" x14ac:dyDescent="0.25">
      <c r="A7" s="21">
        <v>2</v>
      </c>
      <c r="B7" s="22">
        <v>2.7473684210526316E-3</v>
      </c>
      <c r="C7" s="22">
        <v>1.9157894736842103E-3</v>
      </c>
      <c r="D7" s="22">
        <v>4.7000000000000002E-3</v>
      </c>
      <c r="F7" s="21" t="s">
        <v>475</v>
      </c>
      <c r="G7" s="23">
        <v>60440</v>
      </c>
      <c r="H7" s="21">
        <v>1.06</v>
      </c>
      <c r="J7" s="12" t="s">
        <v>476</v>
      </c>
      <c r="K7" s="114">
        <f>LARGE((K10,K11),1)</f>
        <v>0.52587727896490888</v>
      </c>
      <c r="L7" s="115"/>
      <c r="M7" s="115"/>
      <c r="N7" s="114" t="s">
        <v>498</v>
      </c>
      <c r="W7" s="21">
        <v>6</v>
      </c>
      <c r="X7" s="21">
        <v>4624</v>
      </c>
      <c r="Y7" s="24">
        <v>44607</v>
      </c>
      <c r="Z7" s="21" t="s">
        <v>515</v>
      </c>
      <c r="AA7" s="21" t="s">
        <v>493</v>
      </c>
      <c r="AB7" s="21">
        <v>8.1</v>
      </c>
      <c r="AC7" s="21" t="s">
        <v>498</v>
      </c>
      <c r="AD7" s="21">
        <v>53</v>
      </c>
    </row>
    <row r="8" spans="1:30" ht="15.75" thickBot="1" x14ac:dyDescent="0.3">
      <c r="A8" s="21">
        <v>3</v>
      </c>
      <c r="B8" s="22">
        <v>2.6964912280701752E-3</v>
      </c>
      <c r="C8" s="22">
        <v>1.7684210526315788E-3</v>
      </c>
      <c r="D8" s="22">
        <v>4.4999999999999997E-3</v>
      </c>
      <c r="F8" s="21" t="s">
        <v>477</v>
      </c>
      <c r="G8" s="23">
        <v>58423</v>
      </c>
      <c r="H8" s="21">
        <v>1.03</v>
      </c>
      <c r="K8" s="16">
        <f>LARGE(B11:C11,1)/(B11+C11)</f>
        <v>0.52669432918395576</v>
      </c>
      <c r="W8" s="21">
        <v>7</v>
      </c>
      <c r="X8" s="21">
        <v>4623</v>
      </c>
      <c r="Y8" s="24">
        <v>44593</v>
      </c>
      <c r="Z8" s="21" t="s">
        <v>515</v>
      </c>
      <c r="AA8" s="21" t="s">
        <v>493</v>
      </c>
      <c r="AB8" s="21">
        <v>8.1</v>
      </c>
      <c r="AC8" s="21" t="s">
        <v>498</v>
      </c>
      <c r="AD8" s="21">
        <v>52</v>
      </c>
    </row>
    <row r="9" spans="1:30" ht="15.75" thickBot="1" x14ac:dyDescent="0.3">
      <c r="A9" s="21">
        <v>4</v>
      </c>
      <c r="B9" s="22">
        <v>4.5280701754385972E-3</v>
      </c>
      <c r="C9" s="22">
        <v>2.8982456140350873E-3</v>
      </c>
      <c r="D9" s="22">
        <v>7.4999999999999997E-3</v>
      </c>
      <c r="F9" s="21" t="s">
        <v>478</v>
      </c>
      <c r="G9" s="23">
        <v>56108</v>
      </c>
      <c r="H9" s="21">
        <v>0.99</v>
      </c>
      <c r="K9" s="16">
        <f>LARGE(B12:C12,1)/(B12+C12)</f>
        <v>0.56649484536082473</v>
      </c>
      <c r="W9" s="21">
        <v>8</v>
      </c>
      <c r="X9" s="21">
        <v>4622</v>
      </c>
      <c r="Y9" s="24">
        <v>44599</v>
      </c>
      <c r="Z9" s="21" t="s">
        <v>514</v>
      </c>
      <c r="AA9" s="21" t="s">
        <v>492</v>
      </c>
      <c r="AB9" s="21">
        <v>8.1</v>
      </c>
      <c r="AC9" s="21" t="s">
        <v>498</v>
      </c>
      <c r="AD9" s="21">
        <v>51</v>
      </c>
    </row>
    <row r="10" spans="1:30" ht="15.75" thickBot="1" x14ac:dyDescent="0.3">
      <c r="A10" s="21">
        <v>5</v>
      </c>
      <c r="B10" s="22">
        <v>9.4631578947368417E-3</v>
      </c>
      <c r="C10" s="22">
        <v>6.9754385964912284E-3</v>
      </c>
      <c r="D10" s="22">
        <v>1.6400000000000001E-2</v>
      </c>
      <c r="F10" s="21" t="s">
        <v>479</v>
      </c>
      <c r="G10" s="23">
        <v>54512</v>
      </c>
      <c r="H10" s="21">
        <v>0.96</v>
      </c>
      <c r="K10" s="16">
        <f>LARGE(B20:C20,1)/(B20+C20)</f>
        <v>0.52587727896490888</v>
      </c>
      <c r="W10" s="21">
        <v>9</v>
      </c>
      <c r="X10" s="21">
        <v>4621</v>
      </c>
      <c r="Y10" s="24">
        <v>44599</v>
      </c>
      <c r="Z10" s="21" t="s">
        <v>515</v>
      </c>
      <c r="AA10" s="21" t="s">
        <v>492</v>
      </c>
      <c r="AB10" s="21">
        <v>8.1</v>
      </c>
      <c r="AC10" s="21" t="s">
        <v>498</v>
      </c>
      <c r="AD10" s="21">
        <v>52</v>
      </c>
    </row>
    <row r="11" spans="1:30" ht="15.75" thickBot="1" x14ac:dyDescent="0.3">
      <c r="A11" s="21">
        <v>6</v>
      </c>
      <c r="B11" s="22">
        <v>1.8010526315789477E-2</v>
      </c>
      <c r="C11" s="22">
        <v>2.0042105263157896E-2</v>
      </c>
      <c r="D11" s="22">
        <v>3.8100000000000002E-2</v>
      </c>
      <c r="F11" s="21" t="s">
        <v>480</v>
      </c>
      <c r="G11" s="23">
        <v>52941</v>
      </c>
      <c r="H11" s="21">
        <v>0.93</v>
      </c>
      <c r="K11" s="16">
        <f>LARGE(B21:C21,1)/(B21+C21)</f>
        <v>0.52328876074961472</v>
      </c>
      <c r="W11" s="21">
        <v>10</v>
      </c>
      <c r="X11" s="21">
        <v>4617</v>
      </c>
      <c r="Y11" s="24">
        <v>44596</v>
      </c>
      <c r="Z11" s="21" t="s">
        <v>514</v>
      </c>
      <c r="AA11" s="21" t="s">
        <v>496</v>
      </c>
      <c r="AB11" s="21">
        <v>8.1</v>
      </c>
      <c r="AC11" s="21" t="s">
        <v>498</v>
      </c>
      <c r="AD11" s="21">
        <v>50</v>
      </c>
    </row>
    <row r="12" spans="1:30" ht="15" thickBot="1" x14ac:dyDescent="0.25">
      <c r="A12" s="21">
        <v>7</v>
      </c>
      <c r="B12" s="22">
        <v>2.3607017543859646E-2</v>
      </c>
      <c r="C12" s="22">
        <v>3.0849122807017543E-2</v>
      </c>
      <c r="D12" s="22">
        <v>5.4399999999999997E-2</v>
      </c>
      <c r="F12" s="21" t="s">
        <v>481</v>
      </c>
      <c r="G12" s="23">
        <v>55421</v>
      </c>
      <c r="H12" s="21">
        <v>0.98</v>
      </c>
      <c r="W12" s="21">
        <v>20</v>
      </c>
      <c r="X12" s="21">
        <v>4586</v>
      </c>
      <c r="Y12" s="24">
        <v>44602</v>
      </c>
      <c r="Z12" s="21" t="s">
        <v>515</v>
      </c>
      <c r="AA12" s="21" t="s">
        <v>495</v>
      </c>
      <c r="AB12" s="21">
        <v>8</v>
      </c>
      <c r="AC12" s="21" t="s">
        <v>498</v>
      </c>
      <c r="AD12" s="21">
        <v>51</v>
      </c>
    </row>
    <row r="13" spans="1:30" ht="15" thickBot="1" x14ac:dyDescent="0.25">
      <c r="A13" s="21">
        <v>8</v>
      </c>
      <c r="B13" s="22">
        <v>2.5031578947368419E-2</v>
      </c>
      <c r="C13" s="22">
        <v>3.1929824561403509E-2</v>
      </c>
      <c r="D13" s="22">
        <v>5.7000000000000002E-2</v>
      </c>
      <c r="F13" s="21" t="s">
        <v>482</v>
      </c>
      <c r="G13" s="23">
        <v>54526</v>
      </c>
      <c r="H13" s="21">
        <v>0.96</v>
      </c>
      <c r="W13" s="21">
        <v>25</v>
      </c>
      <c r="X13" s="21">
        <v>4578</v>
      </c>
      <c r="Y13" s="24">
        <v>44592</v>
      </c>
      <c r="Z13" s="21" t="s">
        <v>515</v>
      </c>
      <c r="AA13" s="21" t="s">
        <v>492</v>
      </c>
      <c r="AB13" s="21">
        <v>8</v>
      </c>
      <c r="AC13" s="21" t="s">
        <v>498</v>
      </c>
      <c r="AD13" s="21">
        <v>52</v>
      </c>
    </row>
    <row r="14" spans="1:30" ht="15" thickBot="1" x14ac:dyDescent="0.25">
      <c r="A14" s="21">
        <v>9</v>
      </c>
      <c r="B14" s="22">
        <v>2.7168421052631581E-2</v>
      </c>
      <c r="C14" s="22">
        <v>2.9129824561403506E-2</v>
      </c>
      <c r="D14" s="22">
        <v>5.6300000000000003E-2</v>
      </c>
      <c r="F14" s="21" t="s">
        <v>483</v>
      </c>
      <c r="G14" s="23">
        <v>57662</v>
      </c>
      <c r="H14" s="21">
        <v>1.02</v>
      </c>
      <c r="W14" s="21">
        <v>30</v>
      </c>
      <c r="X14" s="21">
        <v>4549</v>
      </c>
      <c r="Y14" s="24">
        <v>44574</v>
      </c>
      <c r="Z14" s="21" t="s">
        <v>515</v>
      </c>
      <c r="AA14" s="21" t="s">
        <v>495</v>
      </c>
      <c r="AB14" s="21">
        <v>8</v>
      </c>
      <c r="AC14" s="21" t="s">
        <v>498</v>
      </c>
      <c r="AD14" s="21">
        <v>53</v>
      </c>
    </row>
    <row r="15" spans="1:30" ht="15" thickBot="1" x14ac:dyDescent="0.25">
      <c r="A15" s="21">
        <v>10</v>
      </c>
      <c r="B15" s="22">
        <v>2.9559649122807015E-2</v>
      </c>
      <c r="C15" s="22">
        <v>3.1291228070175439E-2</v>
      </c>
      <c r="D15" s="22">
        <v>6.0900000000000003E-2</v>
      </c>
      <c r="F15" s="21" t="s">
        <v>484</v>
      </c>
      <c r="G15" s="23">
        <v>57587</v>
      </c>
      <c r="H15" s="21">
        <v>1.01</v>
      </c>
      <c r="W15" s="21">
        <v>35</v>
      </c>
      <c r="X15" s="21">
        <v>4535</v>
      </c>
      <c r="Y15" s="24">
        <v>44594</v>
      </c>
      <c r="Z15" s="21" t="s">
        <v>515</v>
      </c>
      <c r="AA15" s="21" t="s">
        <v>494</v>
      </c>
      <c r="AB15" s="21">
        <v>8</v>
      </c>
      <c r="AC15" s="21" t="s">
        <v>498</v>
      </c>
      <c r="AD15" s="21">
        <v>52</v>
      </c>
    </row>
    <row r="16" spans="1:30" ht="15" thickBot="1" x14ac:dyDescent="0.25">
      <c r="A16" s="21">
        <v>11</v>
      </c>
      <c r="B16" s="22">
        <v>3.2459649122807015E-2</v>
      </c>
      <c r="C16" s="22">
        <v>3.2421052631578948E-2</v>
      </c>
      <c r="D16" s="22">
        <v>6.4899999999999999E-2</v>
      </c>
      <c r="F16" s="21" t="s">
        <v>485</v>
      </c>
      <c r="G16" s="23">
        <v>56866</v>
      </c>
      <c r="H16" s="21">
        <v>1</v>
      </c>
      <c r="W16" s="21">
        <v>40</v>
      </c>
      <c r="X16" s="21">
        <v>4526</v>
      </c>
      <c r="Y16" s="24">
        <v>44638</v>
      </c>
      <c r="Z16" s="21" t="s">
        <v>515</v>
      </c>
      <c r="AA16" s="21" t="s">
        <v>496</v>
      </c>
      <c r="AB16" s="21">
        <v>7.9</v>
      </c>
      <c r="AC16" s="21" t="s">
        <v>498</v>
      </c>
      <c r="AD16" s="21">
        <v>52</v>
      </c>
    </row>
    <row r="17" spans="1:30" ht="15" thickBot="1" x14ac:dyDescent="0.25">
      <c r="A17" s="21">
        <v>12</v>
      </c>
      <c r="B17" s="22">
        <v>3.4647368421052628E-2</v>
      </c>
      <c r="C17" s="22">
        <v>3.4042105263157894E-2</v>
      </c>
      <c r="D17" s="22">
        <v>6.8699999999999997E-2</v>
      </c>
      <c r="W17" s="21">
        <v>45</v>
      </c>
      <c r="X17" s="21">
        <v>4516</v>
      </c>
      <c r="Y17" s="24">
        <v>44616</v>
      </c>
      <c r="Z17" s="21" t="s">
        <v>514</v>
      </c>
      <c r="AA17" s="21" t="s">
        <v>495</v>
      </c>
      <c r="AB17" s="21">
        <v>7.9</v>
      </c>
      <c r="AC17" s="21" t="s">
        <v>498</v>
      </c>
      <c r="AD17" s="21">
        <v>53</v>
      </c>
    </row>
    <row r="18" spans="1:30" ht="15" thickBot="1" x14ac:dyDescent="0.25">
      <c r="A18" s="21">
        <v>13</v>
      </c>
      <c r="B18" s="22">
        <v>3.4850877192982459E-2</v>
      </c>
      <c r="C18" s="22">
        <v>3.374736842105263E-2</v>
      </c>
      <c r="D18" s="22">
        <v>6.8599999999999994E-2</v>
      </c>
      <c r="W18" s="21">
        <v>50</v>
      </c>
      <c r="X18" s="21">
        <v>4506</v>
      </c>
      <c r="Y18" s="24">
        <v>44623</v>
      </c>
      <c r="Z18" s="21" t="s">
        <v>514</v>
      </c>
      <c r="AA18" s="21" t="s">
        <v>495</v>
      </c>
      <c r="AB18" s="21">
        <v>7.9</v>
      </c>
      <c r="AC18" s="21" t="s">
        <v>498</v>
      </c>
      <c r="AD18" s="21">
        <v>52</v>
      </c>
    </row>
    <row r="19" spans="1:30" ht="15" thickBot="1" x14ac:dyDescent="0.25">
      <c r="A19" s="21">
        <v>14</v>
      </c>
      <c r="B19" s="22">
        <v>3.6021052631578954E-2</v>
      </c>
      <c r="C19" s="22">
        <v>3.3894736842105269E-2</v>
      </c>
      <c r="D19" s="22">
        <v>6.9900000000000004E-2</v>
      </c>
      <c r="F19" s="11" t="s">
        <v>486</v>
      </c>
      <c r="G19" s="11" t="s">
        <v>468</v>
      </c>
      <c r="H19" s="11" t="s">
        <v>469</v>
      </c>
      <c r="J19" s="208" t="s">
        <v>487</v>
      </c>
      <c r="K19" s="209"/>
      <c r="L19" s="209"/>
      <c r="M19" s="209"/>
      <c r="N19" s="210"/>
      <c r="W19" s="21">
        <v>75</v>
      </c>
      <c r="X19" s="21">
        <v>4470</v>
      </c>
      <c r="Y19" s="24">
        <v>44581</v>
      </c>
      <c r="Z19" s="21" t="s">
        <v>514</v>
      </c>
      <c r="AA19" s="21" t="s">
        <v>495</v>
      </c>
      <c r="AB19" s="21">
        <v>7.8</v>
      </c>
      <c r="AC19" s="21" t="s">
        <v>498</v>
      </c>
      <c r="AD19" s="21">
        <v>52</v>
      </c>
    </row>
    <row r="20" spans="1:30" ht="16.5" customHeight="1" thickBot="1" x14ac:dyDescent="0.25">
      <c r="A20" s="21">
        <v>15</v>
      </c>
      <c r="B20" s="22">
        <v>3.7649122807017543E-2</v>
      </c>
      <c r="C20" s="22">
        <v>3.3943859649122804E-2</v>
      </c>
      <c r="D20" s="22">
        <v>7.1599999999999997E-2</v>
      </c>
      <c r="F20" s="21" t="s">
        <v>488</v>
      </c>
      <c r="G20" s="23">
        <v>43411</v>
      </c>
      <c r="H20" s="21">
        <v>0.76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4449</v>
      </c>
      <c r="Y20" s="24">
        <v>44792</v>
      </c>
      <c r="Z20" s="21" t="s">
        <v>515</v>
      </c>
      <c r="AA20" s="21" t="s">
        <v>496</v>
      </c>
      <c r="AB20" s="21">
        <v>7.8</v>
      </c>
      <c r="AC20" s="21" t="s">
        <v>498</v>
      </c>
      <c r="AD20" s="21">
        <v>52</v>
      </c>
    </row>
    <row r="21" spans="1:30" ht="15" thickBot="1" x14ac:dyDescent="0.25">
      <c r="A21" s="21">
        <v>16</v>
      </c>
      <c r="B21" s="22">
        <v>3.6936842105263157E-2</v>
      </c>
      <c r="C21" s="22">
        <v>3.3649122807017547E-2</v>
      </c>
      <c r="D21" s="22">
        <v>7.0599999999999996E-2</v>
      </c>
      <c r="F21" s="21" t="s">
        <v>492</v>
      </c>
      <c r="G21" s="23">
        <v>57914</v>
      </c>
      <c r="H21" s="21">
        <v>1.02</v>
      </c>
      <c r="J21" s="12">
        <v>5</v>
      </c>
      <c r="K21" s="12">
        <f>X6</f>
        <v>4629</v>
      </c>
      <c r="L21" s="18"/>
      <c r="M21" s="12"/>
      <c r="N21" s="140">
        <f>K21/$F$2</f>
        <v>8.1210526315789469E-2</v>
      </c>
      <c r="W21" s="21">
        <v>125</v>
      </c>
      <c r="X21" s="21">
        <v>4435</v>
      </c>
      <c r="Y21" s="24">
        <v>44658</v>
      </c>
      <c r="Z21" s="21" t="s">
        <v>514</v>
      </c>
      <c r="AA21" s="21" t="s">
        <v>495</v>
      </c>
      <c r="AB21" s="21">
        <v>7.8</v>
      </c>
      <c r="AC21" s="21" t="s">
        <v>498</v>
      </c>
      <c r="AD21" s="21">
        <v>53</v>
      </c>
    </row>
    <row r="22" spans="1:30" ht="15" thickBot="1" x14ac:dyDescent="0.25">
      <c r="A22" s="21">
        <v>17</v>
      </c>
      <c r="B22" s="22">
        <v>3.6326315789473693E-2</v>
      </c>
      <c r="C22" s="22">
        <v>3.2273684210526316E-2</v>
      </c>
      <c r="D22" s="22">
        <v>6.8599999999999994E-2</v>
      </c>
      <c r="F22" s="21" t="s">
        <v>493</v>
      </c>
      <c r="G22" s="23">
        <v>59627</v>
      </c>
      <c r="H22" s="21">
        <v>1.05</v>
      </c>
      <c r="J22" s="12">
        <v>10</v>
      </c>
      <c r="K22" s="12">
        <f>X11</f>
        <v>4617</v>
      </c>
      <c r="L22" s="18"/>
      <c r="M22" s="12"/>
      <c r="N22" s="140">
        <f t="shared" ref="N22:N28" si="0">K22/$F$2</f>
        <v>8.1000000000000003E-2</v>
      </c>
      <c r="W22" s="21">
        <v>150</v>
      </c>
      <c r="X22" s="21">
        <v>4417</v>
      </c>
      <c r="Y22" s="24">
        <v>44614</v>
      </c>
      <c r="Z22" s="21" t="s">
        <v>513</v>
      </c>
      <c r="AA22" s="21" t="s">
        <v>493</v>
      </c>
      <c r="AB22" s="21">
        <v>7.7</v>
      </c>
      <c r="AC22" s="21" t="s">
        <v>498</v>
      </c>
      <c r="AD22" s="21">
        <v>53</v>
      </c>
    </row>
    <row r="23" spans="1:30" ht="15" thickBot="1" x14ac:dyDescent="0.25">
      <c r="A23" s="21">
        <v>18</v>
      </c>
      <c r="B23" s="22">
        <v>3.0678947368421052E-2</v>
      </c>
      <c r="C23" s="22">
        <v>2.6771929824561405E-2</v>
      </c>
      <c r="D23" s="22">
        <v>5.74E-2</v>
      </c>
      <c r="F23" s="21" t="s">
        <v>494</v>
      </c>
      <c r="G23" s="23">
        <v>61165</v>
      </c>
      <c r="H23" s="21">
        <v>1.08</v>
      </c>
      <c r="J23" s="12">
        <v>20</v>
      </c>
      <c r="K23" s="12">
        <f>X12</f>
        <v>4586</v>
      </c>
      <c r="L23" s="18"/>
      <c r="M23" s="12"/>
      <c r="N23" s="140">
        <f t="shared" si="0"/>
        <v>8.0456140350877198E-2</v>
      </c>
      <c r="W23" s="21">
        <v>175</v>
      </c>
      <c r="X23" s="21">
        <v>4401</v>
      </c>
      <c r="Y23" s="24">
        <v>44683</v>
      </c>
      <c r="Z23" s="21" t="s">
        <v>514</v>
      </c>
      <c r="AA23" s="21" t="s">
        <v>492</v>
      </c>
      <c r="AB23" s="21">
        <v>7.7</v>
      </c>
      <c r="AC23" s="21" t="s">
        <v>498</v>
      </c>
      <c r="AD23" s="21">
        <v>52</v>
      </c>
    </row>
    <row r="24" spans="1:30" ht="15" thickBot="1" x14ac:dyDescent="0.25">
      <c r="A24" s="21">
        <v>19</v>
      </c>
      <c r="B24" s="22">
        <v>2.5082456140350873E-2</v>
      </c>
      <c r="C24" s="22">
        <v>2.1024561403508769E-2</v>
      </c>
      <c r="D24" s="22">
        <v>4.6100000000000002E-2</v>
      </c>
      <c r="F24" s="21" t="s">
        <v>495</v>
      </c>
      <c r="G24" s="23">
        <v>59989</v>
      </c>
      <c r="H24" s="21">
        <v>1.06</v>
      </c>
      <c r="J24" s="12">
        <v>30</v>
      </c>
      <c r="K24" s="12">
        <f>X14</f>
        <v>4549</v>
      </c>
      <c r="L24" s="18"/>
      <c r="M24" s="12"/>
      <c r="N24" s="140">
        <f t="shared" si="0"/>
        <v>7.9807017543859646E-2</v>
      </c>
      <c r="W24" s="21">
        <v>200</v>
      </c>
      <c r="X24" s="21">
        <v>4382</v>
      </c>
      <c r="Y24" s="24">
        <v>44795</v>
      </c>
      <c r="Z24" s="21" t="s">
        <v>513</v>
      </c>
      <c r="AA24" s="21" t="s">
        <v>492</v>
      </c>
      <c r="AB24" s="21">
        <v>7.7</v>
      </c>
      <c r="AC24" s="21" t="s">
        <v>498</v>
      </c>
      <c r="AD24" s="21">
        <v>54</v>
      </c>
    </row>
    <row r="25" spans="1:30" ht="15" thickBot="1" x14ac:dyDescent="0.25">
      <c r="A25" s="21">
        <v>20</v>
      </c>
      <c r="B25" s="22">
        <v>2.0198245614035087E-2</v>
      </c>
      <c r="C25" s="22">
        <v>1.6456140350877193E-2</v>
      </c>
      <c r="D25" s="22">
        <v>3.6600000000000001E-2</v>
      </c>
      <c r="F25" s="21" t="s">
        <v>496</v>
      </c>
      <c r="G25" s="23">
        <v>62698</v>
      </c>
      <c r="H25" s="21">
        <v>1.1000000000000001</v>
      </c>
      <c r="J25" s="12">
        <v>50</v>
      </c>
      <c r="K25" s="12">
        <f>X18</f>
        <v>4506</v>
      </c>
      <c r="L25" s="18"/>
      <c r="M25" s="12"/>
      <c r="N25" s="140">
        <f t="shared" si="0"/>
        <v>7.9052631578947374E-2</v>
      </c>
    </row>
    <row r="26" spans="1:30" ht="15" thickBot="1" x14ac:dyDescent="0.25">
      <c r="A26" s="21">
        <v>21</v>
      </c>
      <c r="B26" s="22">
        <v>1.5568421052631579E-2</v>
      </c>
      <c r="C26" s="22">
        <v>1.3361403508771928E-2</v>
      </c>
      <c r="D26" s="22">
        <v>2.8899999999999999E-2</v>
      </c>
      <c r="F26" s="21" t="s">
        <v>497</v>
      </c>
      <c r="G26" s="23">
        <v>53361</v>
      </c>
      <c r="H26" s="21">
        <v>0.94</v>
      </c>
      <c r="J26" s="12">
        <v>100</v>
      </c>
      <c r="K26" s="12">
        <f>X20</f>
        <v>4449</v>
      </c>
      <c r="L26" s="18"/>
      <c r="M26" s="12"/>
      <c r="N26" s="140">
        <f t="shared" si="0"/>
        <v>7.8052631578947373E-2</v>
      </c>
    </row>
    <row r="27" spans="1:30" ht="15" thickBot="1" x14ac:dyDescent="0.25">
      <c r="A27" s="21">
        <v>22</v>
      </c>
      <c r="B27" s="22">
        <v>1.1294736842105264E-2</v>
      </c>
      <c r="C27" s="22">
        <v>9.7263157894736853E-3</v>
      </c>
      <c r="D27" s="22">
        <v>2.1000000000000001E-2</v>
      </c>
      <c r="J27" s="12">
        <v>150</v>
      </c>
      <c r="K27" s="12">
        <f>X22</f>
        <v>4417</v>
      </c>
      <c r="L27" s="18"/>
      <c r="M27" s="12"/>
      <c r="N27" s="140">
        <f t="shared" si="0"/>
        <v>7.7491228070175444E-2</v>
      </c>
    </row>
    <row r="28" spans="1:30" ht="15" thickBot="1" x14ac:dyDescent="0.25">
      <c r="A28" s="21">
        <v>23</v>
      </c>
      <c r="B28" s="22">
        <v>7.1228070175438597E-3</v>
      </c>
      <c r="C28" s="22">
        <v>6.5824561403508772E-3</v>
      </c>
      <c r="D28" s="22">
        <v>1.38E-2</v>
      </c>
      <c r="J28" s="12">
        <v>200</v>
      </c>
      <c r="K28" s="12">
        <f>X24</f>
        <v>4382</v>
      </c>
      <c r="L28" s="18"/>
      <c r="M28" s="12"/>
      <c r="N28" s="140">
        <f t="shared" si="0"/>
        <v>7.6877192982456141E-2</v>
      </c>
    </row>
    <row r="33" customFormat="1" x14ac:dyDescent="0.2"/>
    <row r="34" customFormat="1" x14ac:dyDescent="0.2"/>
    <row r="35" customFormat="1" x14ac:dyDescent="0.2"/>
    <row r="36" customFormat="1" x14ac:dyDescent="0.2"/>
    <row r="37" customFormat="1" x14ac:dyDescent="0.2"/>
    <row r="38" customFormat="1" x14ac:dyDescent="0.2"/>
    <row r="39" customFormat="1" x14ac:dyDescent="0.2"/>
    <row r="40" customFormat="1" x14ac:dyDescent="0.2"/>
    <row r="43" customFormat="1" x14ac:dyDescent="0.2"/>
    <row r="50" customForma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pageSetup scale="94" orientation="landscape" r:id="rId1"/>
  <drawing r:id="rId2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FEE6F1-6EC3-4013-A42B-7FE1E1EBA27C}">
  <sheetPr>
    <pageSetUpPr fitToPage="1"/>
  </sheetPr>
  <dimension ref="A1:AD50"/>
  <sheetViews>
    <sheetView tabSelected="1" zoomScaleNormal="100" workbookViewId="0">
      <selection activeCell="AG15" sqref="AG15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87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25">
      <c r="A1" s="151" t="s">
        <v>760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44600</v>
      </c>
      <c r="H2" s="7" t="s">
        <v>462</v>
      </c>
      <c r="W2" s="21">
        <v>1</v>
      </c>
      <c r="X2" s="21">
        <v>4386</v>
      </c>
      <c r="Y2" s="24">
        <v>44897</v>
      </c>
      <c r="Z2" s="21" t="s">
        <v>513</v>
      </c>
      <c r="AA2" s="21" t="s">
        <v>496</v>
      </c>
      <c r="AB2" s="21">
        <v>9.8000000000000007</v>
      </c>
      <c r="AC2" s="21" t="s">
        <v>499</v>
      </c>
      <c r="AD2" s="21">
        <v>60</v>
      </c>
    </row>
    <row r="3" spans="1:30" ht="15" thickBot="1" x14ac:dyDescent="0.25">
      <c r="W3" s="21">
        <v>2</v>
      </c>
      <c r="X3" s="21">
        <v>4339</v>
      </c>
      <c r="Y3" s="24">
        <v>44882</v>
      </c>
      <c r="Z3" s="21" t="s">
        <v>513</v>
      </c>
      <c r="AA3" s="21" t="s">
        <v>495</v>
      </c>
      <c r="AB3" s="21">
        <v>9.6999999999999993</v>
      </c>
      <c r="AC3" s="21" t="s">
        <v>499</v>
      </c>
      <c r="AD3" s="21">
        <v>61</v>
      </c>
    </row>
    <row r="4" spans="1:30" ht="15" thickBot="1" x14ac:dyDescent="0.25">
      <c r="A4" s="8" t="s">
        <v>463</v>
      </c>
      <c r="B4" s="147" t="s">
        <v>498</v>
      </c>
      <c r="C4" s="131" t="s">
        <v>499</v>
      </c>
      <c r="D4" s="10" t="s">
        <v>466</v>
      </c>
      <c r="E4" s="144"/>
      <c r="F4" s="145" t="s">
        <v>467</v>
      </c>
      <c r="G4" s="145" t="s">
        <v>468</v>
      </c>
      <c r="H4" s="145" t="s">
        <v>469</v>
      </c>
      <c r="I4" s="144"/>
      <c r="J4" s="205" t="s">
        <v>470</v>
      </c>
      <c r="K4" s="206"/>
      <c r="L4" s="206"/>
      <c r="M4" s="206"/>
      <c r="N4" s="207"/>
      <c r="W4" s="21">
        <v>3</v>
      </c>
      <c r="X4" s="21">
        <v>4338</v>
      </c>
      <c r="Y4" s="24">
        <v>44867</v>
      </c>
      <c r="Z4" s="21" t="s">
        <v>514</v>
      </c>
      <c r="AA4" s="21" t="s">
        <v>494</v>
      </c>
      <c r="AB4" s="21">
        <v>9.6999999999999993</v>
      </c>
      <c r="AC4" s="21" t="s">
        <v>499</v>
      </c>
      <c r="AD4" s="21">
        <v>59</v>
      </c>
    </row>
    <row r="5" spans="1:30" ht="15" thickBot="1" x14ac:dyDescent="0.25">
      <c r="A5" s="21">
        <v>0</v>
      </c>
      <c r="B5" s="105">
        <v>2.2793721973094171E-3</v>
      </c>
      <c r="C5" s="105">
        <v>4.3385650224215247E-3</v>
      </c>
      <c r="D5" s="105">
        <v>6.6E-3</v>
      </c>
      <c r="F5" s="21" t="s">
        <v>471</v>
      </c>
      <c r="G5" s="23">
        <v>56363</v>
      </c>
      <c r="H5" s="21"/>
      <c r="J5" s="164" t="s">
        <v>472</v>
      </c>
      <c r="K5" s="165"/>
      <c r="L5" s="165"/>
      <c r="M5" s="165"/>
      <c r="N5" s="166"/>
      <c r="W5" s="21">
        <v>4</v>
      </c>
      <c r="X5" s="21">
        <v>4333</v>
      </c>
      <c r="Y5" s="24">
        <v>44883</v>
      </c>
      <c r="Z5" s="21" t="s">
        <v>513</v>
      </c>
      <c r="AA5" s="21" t="s">
        <v>496</v>
      </c>
      <c r="AB5" s="21">
        <v>9.6999999999999993</v>
      </c>
      <c r="AC5" s="21" t="s">
        <v>499</v>
      </c>
      <c r="AD5" s="21">
        <v>59</v>
      </c>
    </row>
    <row r="6" spans="1:30" ht="15" thickBot="1" x14ac:dyDescent="0.25">
      <c r="A6" s="21">
        <v>1</v>
      </c>
      <c r="B6" s="105">
        <v>1.3874439461883409E-3</v>
      </c>
      <c r="C6" s="105">
        <v>2.9260089686098654E-3</v>
      </c>
      <c r="D6" s="105">
        <v>4.3E-3</v>
      </c>
      <c r="F6" s="21" t="s">
        <v>473</v>
      </c>
      <c r="G6" s="23">
        <v>60731</v>
      </c>
      <c r="H6" s="21"/>
      <c r="J6" s="113" t="s">
        <v>474</v>
      </c>
      <c r="K6" s="114">
        <f>LARGE((K8,K9),1)</f>
        <v>0.80516731557442778</v>
      </c>
      <c r="L6" s="115"/>
      <c r="M6" s="115"/>
      <c r="N6" s="114" t="s">
        <v>498</v>
      </c>
      <c r="W6" s="21">
        <v>5</v>
      </c>
      <c r="X6" s="21">
        <v>4304</v>
      </c>
      <c r="Y6" s="24">
        <v>44854</v>
      </c>
      <c r="Z6" s="21" t="s">
        <v>513</v>
      </c>
      <c r="AA6" s="21" t="s">
        <v>495</v>
      </c>
      <c r="AB6" s="21">
        <v>9.6999999999999993</v>
      </c>
      <c r="AC6" s="21" t="s">
        <v>499</v>
      </c>
      <c r="AD6" s="21">
        <v>61</v>
      </c>
    </row>
    <row r="7" spans="1:30" ht="15" thickBot="1" x14ac:dyDescent="0.25">
      <c r="A7" s="21">
        <v>2</v>
      </c>
      <c r="B7" s="105">
        <v>1.1892376681614347E-3</v>
      </c>
      <c r="C7" s="105">
        <v>2.3710762331838565E-3</v>
      </c>
      <c r="D7" s="105">
        <v>3.5999999999999999E-3</v>
      </c>
      <c r="F7" s="21" t="s">
        <v>475</v>
      </c>
      <c r="G7" s="23">
        <v>60440</v>
      </c>
      <c r="H7" s="21"/>
      <c r="J7" s="12" t="s">
        <v>476</v>
      </c>
      <c r="K7" s="114">
        <f>LARGE((K10,K11),1)</f>
        <v>0.59292324603752289</v>
      </c>
      <c r="L7" s="115"/>
      <c r="M7" s="115"/>
      <c r="N7" s="114" t="s">
        <v>499</v>
      </c>
      <c r="W7" s="21">
        <v>6</v>
      </c>
      <c r="X7" s="21">
        <v>4267</v>
      </c>
      <c r="Y7" s="24">
        <v>44904</v>
      </c>
      <c r="Z7" s="21" t="s">
        <v>514</v>
      </c>
      <c r="AA7" s="21" t="s">
        <v>496</v>
      </c>
      <c r="AB7" s="21">
        <v>9.6</v>
      </c>
      <c r="AC7" s="21" t="s">
        <v>499</v>
      </c>
      <c r="AD7" s="21">
        <v>61</v>
      </c>
    </row>
    <row r="8" spans="1:30" ht="15.75" thickBot="1" x14ac:dyDescent="0.3">
      <c r="A8" s="21">
        <v>3</v>
      </c>
      <c r="B8" s="105">
        <v>1.5360986547085199E-3</v>
      </c>
      <c r="C8" s="105">
        <v>1.5134529147982064E-3</v>
      </c>
      <c r="D8" s="105">
        <v>3.0000000000000001E-3</v>
      </c>
      <c r="F8" s="21" t="s">
        <v>477</v>
      </c>
      <c r="G8" s="23">
        <v>58423</v>
      </c>
      <c r="H8" s="21"/>
      <c r="K8" s="16">
        <f>LARGE(B11:C11,1)/(B11+C11)</f>
        <v>0.80516731557442778</v>
      </c>
      <c r="W8" s="21">
        <v>7</v>
      </c>
      <c r="X8" s="21">
        <v>4244</v>
      </c>
      <c r="Y8" s="24">
        <v>44853</v>
      </c>
      <c r="Z8" s="21" t="s">
        <v>514</v>
      </c>
      <c r="AA8" s="21" t="s">
        <v>494</v>
      </c>
      <c r="AB8" s="21">
        <v>9.5</v>
      </c>
      <c r="AC8" s="21" t="s">
        <v>499</v>
      </c>
      <c r="AD8" s="21">
        <v>59</v>
      </c>
    </row>
    <row r="9" spans="1:30" ht="15.75" thickBot="1" x14ac:dyDescent="0.3">
      <c r="A9" s="21">
        <v>4</v>
      </c>
      <c r="B9" s="105">
        <v>3.22085201793722E-3</v>
      </c>
      <c r="C9" s="105">
        <v>1.3116591928251122E-3</v>
      </c>
      <c r="D9" s="105">
        <v>4.4999999999999997E-3</v>
      </c>
      <c r="F9" s="21" t="s">
        <v>478</v>
      </c>
      <c r="G9" s="23">
        <v>56108</v>
      </c>
      <c r="H9" s="21"/>
      <c r="K9" s="16">
        <f>LARGE(B12:C12,1)/(B12+C12)</f>
        <v>0.69590781792088718</v>
      </c>
      <c r="W9" s="21">
        <v>8</v>
      </c>
      <c r="X9" s="21">
        <v>4243</v>
      </c>
      <c r="Y9" s="24">
        <v>44902</v>
      </c>
      <c r="Z9" s="21" t="s">
        <v>513</v>
      </c>
      <c r="AA9" s="21" t="s">
        <v>494</v>
      </c>
      <c r="AB9" s="21">
        <v>9.5</v>
      </c>
      <c r="AC9" s="21" t="s">
        <v>499</v>
      </c>
      <c r="AD9" s="21">
        <v>62</v>
      </c>
    </row>
    <row r="10" spans="1:30" ht="15.75" thickBot="1" x14ac:dyDescent="0.3">
      <c r="A10" s="21">
        <v>5</v>
      </c>
      <c r="B10" s="105">
        <v>9.7121076233183841E-3</v>
      </c>
      <c r="C10" s="105">
        <v>2.1692825112107623E-3</v>
      </c>
      <c r="D10" s="105">
        <v>1.1900000000000001E-2</v>
      </c>
      <c r="F10" s="21" t="s">
        <v>479</v>
      </c>
      <c r="G10" s="23">
        <v>54512</v>
      </c>
      <c r="H10" s="21"/>
      <c r="K10" s="16">
        <f>LARGE(B20:C20,1)/(B20+C20)</f>
        <v>0.56986188569075868</v>
      </c>
      <c r="W10" s="21">
        <v>9</v>
      </c>
      <c r="X10" s="21">
        <v>4239</v>
      </c>
      <c r="Y10" s="24">
        <v>44869</v>
      </c>
      <c r="Z10" s="21" t="s">
        <v>513</v>
      </c>
      <c r="AA10" s="21" t="s">
        <v>496</v>
      </c>
      <c r="AB10" s="21">
        <v>9.5</v>
      </c>
      <c r="AC10" s="21" t="s">
        <v>499</v>
      </c>
      <c r="AD10" s="21">
        <v>60</v>
      </c>
    </row>
    <row r="11" spans="1:30" ht="15.75" thickBot="1" x14ac:dyDescent="0.3">
      <c r="A11" s="21">
        <v>6</v>
      </c>
      <c r="B11" s="105">
        <v>2.8145291479820627E-2</v>
      </c>
      <c r="C11" s="105">
        <v>6.8105381165919285E-3</v>
      </c>
      <c r="D11" s="105">
        <v>3.49E-2</v>
      </c>
      <c r="F11" s="21" t="s">
        <v>480</v>
      </c>
      <c r="G11" s="23">
        <v>42400</v>
      </c>
      <c r="H11" s="21">
        <v>0.96</v>
      </c>
      <c r="K11" s="16">
        <f>LARGE(B21:C21,1)/(B21+C21)</f>
        <v>0.59292324603752289</v>
      </c>
      <c r="W11" s="21">
        <v>10</v>
      </c>
      <c r="X11" s="21">
        <v>4228</v>
      </c>
      <c r="Y11" s="24">
        <v>44876</v>
      </c>
      <c r="Z11" s="21" t="s">
        <v>513</v>
      </c>
      <c r="AA11" s="21" t="s">
        <v>496</v>
      </c>
      <c r="AB11" s="21">
        <v>9.5</v>
      </c>
      <c r="AC11" s="21" t="s">
        <v>499</v>
      </c>
      <c r="AD11" s="21">
        <v>58</v>
      </c>
    </row>
    <row r="12" spans="1:30" ht="15" thickBot="1" x14ac:dyDescent="0.25">
      <c r="A12" s="21">
        <v>7</v>
      </c>
      <c r="B12" s="105">
        <v>3.3595964125560533E-2</v>
      </c>
      <c r="C12" s="105">
        <v>1.4680493273542601E-2</v>
      </c>
      <c r="D12" s="105">
        <v>4.8300000000000003E-2</v>
      </c>
      <c r="F12" s="21" t="s">
        <v>481</v>
      </c>
      <c r="G12" s="23">
        <v>43423</v>
      </c>
      <c r="H12" s="21">
        <v>0.98</v>
      </c>
      <c r="W12" s="21">
        <v>20</v>
      </c>
      <c r="X12" s="21">
        <v>4184</v>
      </c>
      <c r="Y12" s="24">
        <v>44861</v>
      </c>
      <c r="Z12" s="21" t="s">
        <v>513</v>
      </c>
      <c r="AA12" s="21" t="s">
        <v>495</v>
      </c>
      <c r="AB12" s="21">
        <v>9.4</v>
      </c>
      <c r="AC12" s="21" t="s">
        <v>499</v>
      </c>
      <c r="AD12" s="21">
        <v>63</v>
      </c>
    </row>
    <row r="13" spans="1:30" ht="15" thickBot="1" x14ac:dyDescent="0.25">
      <c r="A13" s="21">
        <v>8</v>
      </c>
      <c r="B13" s="105">
        <v>3.597443946188341E-2</v>
      </c>
      <c r="C13" s="105">
        <v>1.9725336322869956E-2</v>
      </c>
      <c r="D13" s="105">
        <v>5.57E-2</v>
      </c>
      <c r="F13" s="21" t="s">
        <v>482</v>
      </c>
      <c r="G13" s="23">
        <v>42216</v>
      </c>
      <c r="H13" s="21">
        <v>0.95</v>
      </c>
      <c r="W13" s="21">
        <v>25</v>
      </c>
      <c r="X13" s="21">
        <v>4171</v>
      </c>
      <c r="Y13" s="24">
        <v>44896</v>
      </c>
      <c r="Z13" s="21" t="s">
        <v>513</v>
      </c>
      <c r="AA13" s="21" t="s">
        <v>495</v>
      </c>
      <c r="AB13" s="21">
        <v>9.4</v>
      </c>
      <c r="AC13" s="21" t="s">
        <v>499</v>
      </c>
      <c r="AD13" s="21">
        <v>60</v>
      </c>
    </row>
    <row r="14" spans="1:30" ht="15" thickBot="1" x14ac:dyDescent="0.25">
      <c r="A14" s="21">
        <v>9</v>
      </c>
      <c r="B14" s="105">
        <v>3.721322869955157E-2</v>
      </c>
      <c r="C14" s="105">
        <v>2.3559417040358743E-2</v>
      </c>
      <c r="D14" s="105">
        <v>6.0699999999999997E-2</v>
      </c>
      <c r="F14" s="21" t="s">
        <v>483</v>
      </c>
      <c r="G14" s="23">
        <v>46905</v>
      </c>
      <c r="H14" s="21">
        <v>1.06</v>
      </c>
      <c r="W14" s="21">
        <v>30</v>
      </c>
      <c r="X14" s="21">
        <v>4158</v>
      </c>
      <c r="Y14" s="24">
        <v>44909</v>
      </c>
      <c r="Z14" s="21" t="s">
        <v>514</v>
      </c>
      <c r="AA14" s="21" t="s">
        <v>494</v>
      </c>
      <c r="AB14" s="21">
        <v>9.3000000000000007</v>
      </c>
      <c r="AC14" s="21" t="s">
        <v>499</v>
      </c>
      <c r="AD14" s="21">
        <v>60</v>
      </c>
    </row>
    <row r="15" spans="1:30" ht="15" thickBot="1" x14ac:dyDescent="0.25">
      <c r="A15" s="21">
        <v>10</v>
      </c>
      <c r="B15" s="105">
        <v>3.6618609865470851E-2</v>
      </c>
      <c r="C15" s="105">
        <v>2.749439461883408E-2</v>
      </c>
      <c r="D15" s="105">
        <v>6.4100000000000004E-2</v>
      </c>
      <c r="F15" s="21" t="s">
        <v>484</v>
      </c>
      <c r="G15" s="23">
        <v>46240</v>
      </c>
      <c r="H15" s="21">
        <v>1.04</v>
      </c>
      <c r="W15" s="21">
        <v>35</v>
      </c>
      <c r="X15" s="21">
        <v>4142</v>
      </c>
      <c r="Y15" s="24">
        <v>44845</v>
      </c>
      <c r="Z15" s="21" t="s">
        <v>514</v>
      </c>
      <c r="AA15" s="21" t="s">
        <v>493</v>
      </c>
      <c r="AB15" s="21">
        <v>9.3000000000000007</v>
      </c>
      <c r="AC15" s="21" t="s">
        <v>499</v>
      </c>
      <c r="AD15" s="21">
        <v>59</v>
      </c>
    </row>
    <row r="16" spans="1:30" ht="15" thickBot="1" x14ac:dyDescent="0.25">
      <c r="A16" s="21">
        <v>11</v>
      </c>
      <c r="B16" s="105">
        <v>3.6023991031390139E-2</v>
      </c>
      <c r="C16" s="105">
        <v>3.1278026905829599E-2</v>
      </c>
      <c r="D16" s="105">
        <v>6.7299999999999999E-2</v>
      </c>
      <c r="F16" s="21" t="s">
        <v>485</v>
      </c>
      <c r="G16" s="23">
        <v>45657</v>
      </c>
      <c r="H16" s="21">
        <v>1.03</v>
      </c>
      <c r="W16" s="21">
        <v>40</v>
      </c>
      <c r="X16" s="21">
        <v>4099</v>
      </c>
      <c r="Y16" s="24">
        <v>44901</v>
      </c>
      <c r="Z16" s="21" t="s">
        <v>513</v>
      </c>
      <c r="AA16" s="21" t="s">
        <v>493</v>
      </c>
      <c r="AB16" s="21">
        <v>9.1999999999999993</v>
      </c>
      <c r="AC16" s="21" t="s">
        <v>499</v>
      </c>
      <c r="AD16" s="21">
        <v>63</v>
      </c>
    </row>
    <row r="17" spans="1:30" ht="15" thickBot="1" x14ac:dyDescent="0.25">
      <c r="A17" s="21">
        <v>12</v>
      </c>
      <c r="B17" s="105">
        <v>3.4983408071748878E-2</v>
      </c>
      <c r="C17" s="105">
        <v>3.4153587443946191E-2</v>
      </c>
      <c r="D17" s="105">
        <v>6.9099999999999995E-2</v>
      </c>
      <c r="W17" s="21">
        <v>45</v>
      </c>
      <c r="X17" s="21">
        <v>4087</v>
      </c>
      <c r="Y17" s="24">
        <v>44922</v>
      </c>
      <c r="Z17" s="21" t="s">
        <v>513</v>
      </c>
      <c r="AA17" s="21" t="s">
        <v>493</v>
      </c>
      <c r="AB17" s="21">
        <v>9.1999999999999993</v>
      </c>
      <c r="AC17" s="21" t="s">
        <v>499</v>
      </c>
      <c r="AD17" s="21">
        <v>59</v>
      </c>
    </row>
    <row r="18" spans="1:30" ht="15" thickBot="1" x14ac:dyDescent="0.25">
      <c r="A18" s="21">
        <v>13</v>
      </c>
      <c r="B18" s="105">
        <v>3.3397757847533634E-2</v>
      </c>
      <c r="C18" s="105">
        <v>3.4910313901345288E-2</v>
      </c>
      <c r="D18" s="105">
        <v>6.8400000000000002E-2</v>
      </c>
      <c r="W18" s="21">
        <v>50</v>
      </c>
      <c r="X18" s="21">
        <v>4074</v>
      </c>
      <c r="Y18" s="24">
        <v>44852</v>
      </c>
      <c r="Z18" s="21" t="s">
        <v>513</v>
      </c>
      <c r="AA18" s="21" t="s">
        <v>493</v>
      </c>
      <c r="AB18" s="21">
        <v>9.1</v>
      </c>
      <c r="AC18" s="21" t="s">
        <v>499</v>
      </c>
      <c r="AD18" s="21">
        <v>62</v>
      </c>
    </row>
    <row r="19" spans="1:30" ht="15" thickBot="1" x14ac:dyDescent="0.25">
      <c r="A19" s="21">
        <v>14</v>
      </c>
      <c r="B19" s="105">
        <v>3.2010313901345296E-2</v>
      </c>
      <c r="C19" s="105">
        <v>3.7735426008968613E-2</v>
      </c>
      <c r="D19" s="105">
        <v>6.9800000000000001E-2</v>
      </c>
      <c r="F19" s="11" t="s">
        <v>486</v>
      </c>
      <c r="G19" s="11" t="s">
        <v>468</v>
      </c>
      <c r="H19" s="11" t="s">
        <v>469</v>
      </c>
      <c r="J19" s="192" t="s">
        <v>487</v>
      </c>
      <c r="K19" s="193"/>
      <c r="L19" s="193"/>
      <c r="M19" s="193"/>
      <c r="N19" s="194"/>
      <c r="W19" s="21">
        <v>75</v>
      </c>
      <c r="X19" s="21">
        <v>4000</v>
      </c>
      <c r="Y19" s="24">
        <v>44860</v>
      </c>
      <c r="Z19" s="21" t="s">
        <v>514</v>
      </c>
      <c r="AA19" s="21" t="s">
        <v>494</v>
      </c>
      <c r="AB19" s="21">
        <v>9</v>
      </c>
      <c r="AC19" s="21" t="s">
        <v>499</v>
      </c>
      <c r="AD19" s="21">
        <v>58</v>
      </c>
    </row>
    <row r="20" spans="1:30" ht="16.5" customHeight="1" thickBot="1" x14ac:dyDescent="0.25">
      <c r="A20" s="21">
        <v>15</v>
      </c>
      <c r="B20" s="105">
        <v>3.092017937219731E-2</v>
      </c>
      <c r="C20" s="105">
        <v>4.0964125560538113E-2</v>
      </c>
      <c r="D20" s="105">
        <v>7.1900000000000006E-2</v>
      </c>
      <c r="F20" s="21" t="s">
        <v>488</v>
      </c>
      <c r="G20" s="23">
        <v>32166</v>
      </c>
      <c r="H20" s="21">
        <v>0.73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3907</v>
      </c>
      <c r="Y20" s="24">
        <v>44805</v>
      </c>
      <c r="Z20" s="21" t="s">
        <v>513</v>
      </c>
      <c r="AA20" s="21" t="s">
        <v>495</v>
      </c>
      <c r="AB20" s="21">
        <v>8.8000000000000007</v>
      </c>
      <c r="AC20" s="21" t="s">
        <v>499</v>
      </c>
      <c r="AD20" s="21">
        <v>64</v>
      </c>
    </row>
    <row r="21" spans="1:30" ht="15" thickBot="1" x14ac:dyDescent="0.25">
      <c r="A21" s="21">
        <v>16</v>
      </c>
      <c r="B21" s="105">
        <v>3.0721973094170404E-2</v>
      </c>
      <c r="C21" s="105">
        <v>4.4747757847533633E-2</v>
      </c>
      <c r="D21" s="105">
        <v>7.5499999999999998E-2</v>
      </c>
      <c r="F21" s="21" t="s">
        <v>492</v>
      </c>
      <c r="G21" s="23">
        <v>44394</v>
      </c>
      <c r="H21" s="21">
        <v>1</v>
      </c>
      <c r="J21" s="12">
        <v>5</v>
      </c>
      <c r="K21" s="12">
        <f>X6</f>
        <v>4304</v>
      </c>
      <c r="L21" s="18"/>
      <c r="M21" s="12"/>
      <c r="N21" s="20">
        <f>K21/$F$2</f>
        <v>9.6502242152466361E-2</v>
      </c>
      <c r="W21" s="21">
        <v>125</v>
      </c>
      <c r="X21" s="21">
        <v>3841</v>
      </c>
      <c r="Y21" s="24">
        <v>44811</v>
      </c>
      <c r="Z21" s="21" t="s">
        <v>513</v>
      </c>
      <c r="AA21" s="21" t="s">
        <v>494</v>
      </c>
      <c r="AB21" s="21">
        <v>8.6</v>
      </c>
      <c r="AC21" s="21" t="s">
        <v>499</v>
      </c>
      <c r="AD21" s="21">
        <v>67</v>
      </c>
    </row>
    <row r="22" spans="1:30" ht="15" thickBot="1" x14ac:dyDescent="0.25">
      <c r="A22" s="21">
        <v>17</v>
      </c>
      <c r="B22" s="105">
        <v>2.9929147982062785E-2</v>
      </c>
      <c r="C22" s="105">
        <v>4.6362107623318383E-2</v>
      </c>
      <c r="D22" s="105">
        <v>7.6399999999999996E-2</v>
      </c>
      <c r="F22" s="21" t="s">
        <v>493</v>
      </c>
      <c r="G22" s="23">
        <v>47300</v>
      </c>
      <c r="H22" s="21">
        <v>1.07</v>
      </c>
      <c r="J22" s="12">
        <v>10</v>
      </c>
      <c r="K22" s="12">
        <f>X11</f>
        <v>4228</v>
      </c>
      <c r="L22" s="18"/>
      <c r="M22" s="12"/>
      <c r="N22" s="20">
        <f t="shared" ref="N22:N28" si="0">K22/$F$2</f>
        <v>9.4798206278026903E-2</v>
      </c>
      <c r="W22" s="21">
        <v>150</v>
      </c>
      <c r="X22" s="21">
        <v>3785</v>
      </c>
      <c r="Y22" s="24">
        <v>44900</v>
      </c>
      <c r="Z22" s="21" t="s">
        <v>513</v>
      </c>
      <c r="AA22" s="21" t="s">
        <v>492</v>
      </c>
      <c r="AB22" s="21">
        <v>8.5</v>
      </c>
      <c r="AC22" s="21" t="s">
        <v>499</v>
      </c>
      <c r="AD22" s="21">
        <v>65</v>
      </c>
    </row>
    <row r="23" spans="1:30" ht="15" thickBot="1" x14ac:dyDescent="0.25">
      <c r="A23" s="21">
        <v>18</v>
      </c>
      <c r="B23" s="105">
        <v>2.5965022421524663E-2</v>
      </c>
      <c r="C23" s="105">
        <v>3.6221973094170405E-2</v>
      </c>
      <c r="D23" s="105">
        <v>6.2199999999999998E-2</v>
      </c>
      <c r="F23" s="21" t="s">
        <v>494</v>
      </c>
      <c r="G23" s="23">
        <v>49135</v>
      </c>
      <c r="H23" s="21">
        <v>1.1100000000000001</v>
      </c>
      <c r="J23" s="12">
        <v>20</v>
      </c>
      <c r="K23" s="12">
        <f>X12</f>
        <v>4184</v>
      </c>
      <c r="L23" s="18"/>
      <c r="M23" s="12"/>
      <c r="N23" s="20">
        <f t="shared" si="0"/>
        <v>9.3811659192825109E-2</v>
      </c>
      <c r="W23" s="21">
        <v>175</v>
      </c>
      <c r="X23" s="21">
        <v>3752</v>
      </c>
      <c r="Y23" s="24">
        <v>44784</v>
      </c>
      <c r="Z23" s="21" t="s">
        <v>513</v>
      </c>
      <c r="AA23" s="21" t="s">
        <v>495</v>
      </c>
      <c r="AB23" s="21">
        <v>8.4</v>
      </c>
      <c r="AC23" s="21" t="s">
        <v>499</v>
      </c>
      <c r="AD23" s="21">
        <v>64</v>
      </c>
    </row>
    <row r="24" spans="1:30" ht="15" thickBot="1" x14ac:dyDescent="0.25">
      <c r="A24" s="21">
        <v>19</v>
      </c>
      <c r="B24" s="105">
        <v>1.8234977578475337E-2</v>
      </c>
      <c r="C24" s="105">
        <v>2.8553811659192824E-2</v>
      </c>
      <c r="D24" s="105">
        <v>4.6800000000000001E-2</v>
      </c>
      <c r="F24" s="21" t="s">
        <v>495</v>
      </c>
      <c r="G24" s="23">
        <v>47252</v>
      </c>
      <c r="H24" s="21">
        <v>1.07</v>
      </c>
      <c r="J24" s="12">
        <v>30</v>
      </c>
      <c r="K24" s="12">
        <f>X14</f>
        <v>4158</v>
      </c>
      <c r="L24" s="18"/>
      <c r="M24" s="12"/>
      <c r="N24" s="20">
        <f t="shared" si="0"/>
        <v>9.322869955156951E-2</v>
      </c>
      <c r="W24" s="21">
        <v>200</v>
      </c>
      <c r="X24" s="21">
        <v>3714</v>
      </c>
      <c r="Y24" s="24">
        <v>44784</v>
      </c>
      <c r="Z24" s="21" t="s">
        <v>514</v>
      </c>
      <c r="AA24" s="21" t="s">
        <v>495</v>
      </c>
      <c r="AB24" s="21">
        <v>8.3000000000000007</v>
      </c>
      <c r="AC24" s="21" t="s">
        <v>499</v>
      </c>
      <c r="AD24" s="21">
        <v>64</v>
      </c>
    </row>
    <row r="25" spans="1:30" ht="15" thickBot="1" x14ac:dyDescent="0.25">
      <c r="A25" s="21">
        <v>20</v>
      </c>
      <c r="B25" s="105">
        <v>1.2932959641255607E-2</v>
      </c>
      <c r="C25" s="105">
        <v>2.3963004484304933E-2</v>
      </c>
      <c r="D25" s="105">
        <v>3.6900000000000002E-2</v>
      </c>
      <c r="F25" s="21" t="s">
        <v>496</v>
      </c>
      <c r="G25" s="23">
        <v>50388</v>
      </c>
      <c r="H25" s="21">
        <v>1.1399999999999999</v>
      </c>
      <c r="J25" s="12">
        <v>50</v>
      </c>
      <c r="K25" s="12">
        <f>X18</f>
        <v>4074</v>
      </c>
      <c r="L25" s="18"/>
      <c r="M25" s="12"/>
      <c r="N25" s="20">
        <f t="shared" si="0"/>
        <v>9.1345291479820623E-2</v>
      </c>
    </row>
    <row r="26" spans="1:30" ht="15" thickBot="1" x14ac:dyDescent="0.25">
      <c r="A26" s="21">
        <v>21</v>
      </c>
      <c r="B26" s="105">
        <v>9.3652466367712996E-3</v>
      </c>
      <c r="C26" s="105">
        <v>1.8766816143497754E-2</v>
      </c>
      <c r="D26" s="105">
        <v>2.8000000000000001E-2</v>
      </c>
      <c r="F26" s="21" t="s">
        <v>497</v>
      </c>
      <c r="G26" s="23">
        <v>40984</v>
      </c>
      <c r="H26" s="21">
        <v>0.92</v>
      </c>
      <c r="J26" s="12">
        <v>100</v>
      </c>
      <c r="K26" s="12">
        <f>X20</f>
        <v>3907</v>
      </c>
      <c r="L26" s="18"/>
      <c r="M26" s="12"/>
      <c r="N26" s="20">
        <f t="shared" si="0"/>
        <v>8.7600896860986543E-2</v>
      </c>
    </row>
    <row r="27" spans="1:30" ht="15" thickBot="1" x14ac:dyDescent="0.25">
      <c r="A27" s="21">
        <v>22</v>
      </c>
      <c r="B27" s="105">
        <v>6.3921524663677126E-3</v>
      </c>
      <c r="C27" s="105">
        <v>1.2612107623318386E-2</v>
      </c>
      <c r="D27" s="105">
        <v>1.9E-2</v>
      </c>
      <c r="J27" s="12">
        <v>150</v>
      </c>
      <c r="K27" s="12">
        <f>X22</f>
        <v>3785</v>
      </c>
      <c r="L27" s="18"/>
      <c r="M27" s="12"/>
      <c r="N27" s="20">
        <f t="shared" si="0"/>
        <v>8.4865470852017941E-2</v>
      </c>
    </row>
    <row r="28" spans="1:30" ht="15" thickBot="1" x14ac:dyDescent="0.25">
      <c r="A28" s="21">
        <v>23</v>
      </c>
      <c r="B28" s="105">
        <v>3.765919282511211E-3</v>
      </c>
      <c r="C28" s="105">
        <v>7.4159192825112106E-3</v>
      </c>
      <c r="D28" s="105">
        <v>1.12E-2</v>
      </c>
      <c r="J28" s="12">
        <v>200</v>
      </c>
      <c r="K28" s="12">
        <f>X24</f>
        <v>3714</v>
      </c>
      <c r="L28" s="18"/>
      <c r="M28" s="12"/>
      <c r="N28" s="20">
        <f t="shared" si="0"/>
        <v>8.3273542600896866E-2</v>
      </c>
    </row>
    <row r="33" customFormat="1" x14ac:dyDescent="0.2"/>
    <row r="34" customFormat="1" x14ac:dyDescent="0.2"/>
    <row r="35" customFormat="1" x14ac:dyDescent="0.2"/>
    <row r="36" customFormat="1" x14ac:dyDescent="0.2"/>
    <row r="37" customFormat="1" x14ac:dyDescent="0.2"/>
    <row r="38" customFormat="1" x14ac:dyDescent="0.2"/>
    <row r="39" customFormat="1" x14ac:dyDescent="0.2"/>
    <row r="40" customFormat="1" x14ac:dyDescent="0.2"/>
    <row r="43" customFormat="1" x14ac:dyDescent="0.2"/>
    <row r="50" customForma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pageSetup scale="94" orientation="landscape" r:id="rId1"/>
  <drawing r:id="rId2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5B1DAC-E13B-4ED4-A420-72C5FC1826E9}">
  <sheetPr>
    <pageSetUpPr fitToPage="1"/>
  </sheetPr>
  <dimension ref="A1:AD50"/>
  <sheetViews>
    <sheetView tabSelected="1" zoomScaleNormal="100" workbookViewId="0">
      <selection activeCell="AG15" sqref="AG15"/>
    </sheetView>
  </sheetViews>
  <sheetFormatPr defaultRowHeight="14.25" x14ac:dyDescent="0.2"/>
  <cols>
    <col min="1" max="1" width="4.75" customWidth="1"/>
    <col min="2" max="2" width="5.75" customWidth="1"/>
    <col min="3" max="3" width="5.375" customWidth="1"/>
    <col min="4" max="4" width="5.25" customWidth="1"/>
    <col min="5" max="5" width="1.875" customWidth="1"/>
    <col min="6" max="6" width="10.875" customWidth="1"/>
    <col min="7" max="7" width="6.625" hidden="1" customWidth="1"/>
    <col min="8" max="8" width="6.5" customWidth="1"/>
    <col min="9" max="9" width="1.625" customWidth="1"/>
    <col min="10" max="10" width="6.25" customWidth="1"/>
    <col min="11" max="11" width="6" customWidth="1"/>
    <col min="12" max="13" width="6.25" hidden="1" customWidth="1"/>
    <col min="14" max="14" width="5.625" customWidth="1"/>
    <col min="15" max="15" width="4.375" customWidth="1"/>
    <col min="19" max="19" width="8.375" customWidth="1"/>
    <col min="20" max="20" width="11" customWidth="1"/>
    <col min="23" max="30" width="0" hidden="1" customWidth="1"/>
  </cols>
  <sheetData>
    <row r="1" spans="1:30" ht="24" thickBot="1" x14ac:dyDescent="0.25">
      <c r="A1" s="151" t="s">
        <v>763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1.75" thickBot="1" x14ac:dyDescent="0.4">
      <c r="D2" s="5" t="s">
        <v>673</v>
      </c>
      <c r="F2" s="6">
        <v>27600</v>
      </c>
      <c r="H2" s="7" t="s">
        <v>462</v>
      </c>
      <c r="W2" s="21">
        <v>1</v>
      </c>
      <c r="X2" s="21">
        <v>4094</v>
      </c>
      <c r="Y2" s="24">
        <v>44866</v>
      </c>
      <c r="Z2" s="21" t="s">
        <v>522</v>
      </c>
      <c r="AA2" s="21" t="s">
        <v>493</v>
      </c>
      <c r="AB2" s="21">
        <v>14.8</v>
      </c>
      <c r="AC2" s="21" t="s">
        <v>465</v>
      </c>
      <c r="AD2" s="21">
        <v>60</v>
      </c>
    </row>
    <row r="3" spans="1:30" ht="15" thickBot="1" x14ac:dyDescent="0.25">
      <c r="W3" s="21">
        <v>2</v>
      </c>
      <c r="X3" s="21">
        <v>3457</v>
      </c>
      <c r="Y3" s="24">
        <v>44881</v>
      </c>
      <c r="Z3" s="21" t="s">
        <v>513</v>
      </c>
      <c r="AA3" s="21" t="s">
        <v>494</v>
      </c>
      <c r="AB3" s="21">
        <v>12.5</v>
      </c>
      <c r="AC3" s="21" t="s">
        <v>465</v>
      </c>
      <c r="AD3" s="21">
        <v>54</v>
      </c>
    </row>
    <row r="4" spans="1:30" ht="15" thickBot="1" x14ac:dyDescent="0.25">
      <c r="A4" s="8" t="s">
        <v>463</v>
      </c>
      <c r="B4" s="50" t="s">
        <v>667</v>
      </c>
      <c r="C4" s="51" t="s">
        <v>465</v>
      </c>
      <c r="D4" s="10" t="s">
        <v>466</v>
      </c>
      <c r="E4" s="146"/>
      <c r="F4" s="11" t="s">
        <v>467</v>
      </c>
      <c r="G4" s="11" t="s">
        <v>468</v>
      </c>
      <c r="H4" s="11" t="s">
        <v>469</v>
      </c>
      <c r="I4" s="146"/>
      <c r="J4" s="189" t="s">
        <v>470</v>
      </c>
      <c r="K4" s="190"/>
      <c r="L4" s="190"/>
      <c r="M4" s="190"/>
      <c r="N4" s="191"/>
      <c r="W4" s="21">
        <v>3</v>
      </c>
      <c r="X4" s="21">
        <v>3398</v>
      </c>
      <c r="Y4" s="24">
        <v>44866</v>
      </c>
      <c r="Z4" s="21" t="s">
        <v>523</v>
      </c>
      <c r="AA4" s="21" t="s">
        <v>493</v>
      </c>
      <c r="AB4" s="21">
        <v>12.3</v>
      </c>
      <c r="AC4" s="21" t="s">
        <v>465</v>
      </c>
      <c r="AD4" s="21">
        <v>70</v>
      </c>
    </row>
    <row r="5" spans="1:30" ht="15" thickBot="1" x14ac:dyDescent="0.25">
      <c r="A5" s="21">
        <v>0</v>
      </c>
      <c r="B5" s="22">
        <v>2.6902173913043478E-3</v>
      </c>
      <c r="C5" s="22">
        <v>2.3500000000000001E-3</v>
      </c>
      <c r="D5" s="22">
        <v>5.0000000000000001E-3</v>
      </c>
      <c r="F5" s="21" t="s">
        <v>471</v>
      </c>
      <c r="G5" s="23">
        <v>26813</v>
      </c>
      <c r="H5" s="21">
        <v>0.98</v>
      </c>
      <c r="J5" s="164" t="s">
        <v>472</v>
      </c>
      <c r="K5" s="165"/>
      <c r="L5" s="165"/>
      <c r="M5" s="165"/>
      <c r="N5" s="166"/>
      <c r="W5" s="21">
        <v>4</v>
      </c>
      <c r="X5" s="21">
        <v>3377</v>
      </c>
      <c r="Y5" s="24">
        <v>44894</v>
      </c>
      <c r="Z5" s="21" t="s">
        <v>513</v>
      </c>
      <c r="AA5" s="21" t="s">
        <v>493</v>
      </c>
      <c r="AB5" s="21">
        <v>12.2</v>
      </c>
      <c r="AC5" s="21" t="s">
        <v>464</v>
      </c>
      <c r="AD5" s="21">
        <v>54</v>
      </c>
    </row>
    <row r="6" spans="1:30" ht="15" thickBot="1" x14ac:dyDescent="0.25">
      <c r="A6" s="21">
        <v>1</v>
      </c>
      <c r="B6" s="22">
        <v>2.0054347826086957E-3</v>
      </c>
      <c r="C6" s="22">
        <v>1.5836956521739132E-3</v>
      </c>
      <c r="D6" s="22">
        <v>3.5999999999999999E-3</v>
      </c>
      <c r="F6" s="21" t="s">
        <v>473</v>
      </c>
      <c r="G6" s="23">
        <v>30609</v>
      </c>
      <c r="H6" s="21">
        <v>1.1100000000000001</v>
      </c>
      <c r="J6" s="113" t="s">
        <v>474</v>
      </c>
      <c r="K6" s="114">
        <f>LARGE((K8,K9),1)</f>
        <v>0.54595557062913347</v>
      </c>
      <c r="L6" s="115"/>
      <c r="M6" s="115"/>
      <c r="N6" s="114" t="s">
        <v>465</v>
      </c>
      <c r="W6" s="21">
        <v>5</v>
      </c>
      <c r="X6" s="21">
        <v>3351</v>
      </c>
      <c r="Y6" s="24">
        <v>44595</v>
      </c>
      <c r="Z6" s="21" t="s">
        <v>513</v>
      </c>
      <c r="AA6" s="21" t="s">
        <v>495</v>
      </c>
      <c r="AB6" s="21">
        <v>12.1</v>
      </c>
      <c r="AC6" s="21" t="s">
        <v>464</v>
      </c>
      <c r="AD6" s="21">
        <v>53</v>
      </c>
    </row>
    <row r="7" spans="1:30" ht="15" thickBot="1" x14ac:dyDescent="0.25">
      <c r="A7" s="21">
        <v>2</v>
      </c>
      <c r="B7" s="22">
        <v>1.467391304347826E-3</v>
      </c>
      <c r="C7" s="22">
        <v>1.3282608695652173E-3</v>
      </c>
      <c r="D7" s="22">
        <v>2.8E-3</v>
      </c>
      <c r="F7" s="21" t="s">
        <v>475</v>
      </c>
      <c r="G7" s="23">
        <v>31304</v>
      </c>
      <c r="H7" s="21">
        <v>1.1399999999999999</v>
      </c>
      <c r="J7" s="12" t="s">
        <v>476</v>
      </c>
      <c r="K7" s="114">
        <f>LARGE((K10,K11),1)</f>
        <v>0.50604617584583977</v>
      </c>
      <c r="L7" s="115"/>
      <c r="M7" s="115"/>
      <c r="N7" s="114" t="s">
        <v>464</v>
      </c>
      <c r="W7" s="21">
        <v>6</v>
      </c>
      <c r="X7" s="21">
        <v>3330</v>
      </c>
      <c r="Y7" s="24">
        <v>44624</v>
      </c>
      <c r="Z7" s="21" t="s">
        <v>514</v>
      </c>
      <c r="AA7" s="21" t="s">
        <v>496</v>
      </c>
      <c r="AB7" s="21">
        <v>12.1</v>
      </c>
      <c r="AC7" s="21" t="s">
        <v>464</v>
      </c>
      <c r="AD7" s="21">
        <v>53</v>
      </c>
    </row>
    <row r="8" spans="1:30" ht="15.75" thickBot="1" x14ac:dyDescent="0.3">
      <c r="A8" s="21">
        <v>3</v>
      </c>
      <c r="B8" s="22">
        <v>1.1739130434782609E-3</v>
      </c>
      <c r="C8" s="22">
        <v>1.5836956521739132E-3</v>
      </c>
      <c r="D8" s="22">
        <v>2.8E-3</v>
      </c>
      <c r="F8" s="21" t="s">
        <v>477</v>
      </c>
      <c r="G8" s="23">
        <v>28793</v>
      </c>
      <c r="H8" s="21">
        <v>1.05</v>
      </c>
      <c r="K8" s="129">
        <f>LARGE(B11:C11,1)/(B11+C11)</f>
        <v>0.54595557062913347</v>
      </c>
      <c r="W8" s="21">
        <v>7</v>
      </c>
      <c r="X8" s="21">
        <v>3305</v>
      </c>
      <c r="Y8" s="24">
        <v>44635</v>
      </c>
      <c r="Z8" s="21" t="s">
        <v>513</v>
      </c>
      <c r="AA8" s="21" t="s">
        <v>493</v>
      </c>
      <c r="AB8" s="21">
        <v>12</v>
      </c>
      <c r="AC8" s="21" t="s">
        <v>464</v>
      </c>
      <c r="AD8" s="21">
        <v>53</v>
      </c>
    </row>
    <row r="9" spans="1:30" ht="15.75" thickBot="1" x14ac:dyDescent="0.3">
      <c r="A9" s="21">
        <v>4</v>
      </c>
      <c r="B9" s="22">
        <v>2.0543478260869564E-3</v>
      </c>
      <c r="C9" s="22">
        <v>2.8097826086956519E-3</v>
      </c>
      <c r="D9" s="22">
        <v>4.8999999999999998E-3</v>
      </c>
      <c r="F9" s="21" t="s">
        <v>478</v>
      </c>
      <c r="G9" s="23">
        <v>25834</v>
      </c>
      <c r="H9" s="21">
        <v>0.94</v>
      </c>
      <c r="K9" s="129">
        <f>LARGE(B12:C12,1)/(B12+C12)</f>
        <v>0.51871657754010692</v>
      </c>
      <c r="W9" s="21">
        <v>8</v>
      </c>
      <c r="X9" s="21">
        <v>3279</v>
      </c>
      <c r="Y9" s="24">
        <v>44650</v>
      </c>
      <c r="Z9" s="21" t="s">
        <v>513</v>
      </c>
      <c r="AA9" s="21" t="s">
        <v>494</v>
      </c>
      <c r="AB9" s="21">
        <v>11.9</v>
      </c>
      <c r="AC9" s="21" t="s">
        <v>465</v>
      </c>
      <c r="AD9" s="21">
        <v>52</v>
      </c>
    </row>
    <row r="10" spans="1:30" ht="15.75" thickBot="1" x14ac:dyDescent="0.3">
      <c r="A10" s="21">
        <v>5</v>
      </c>
      <c r="B10" s="22">
        <v>4.9891304347826097E-3</v>
      </c>
      <c r="C10" s="22">
        <v>8.0206521739130433E-3</v>
      </c>
      <c r="D10" s="22">
        <v>1.2999999999999999E-2</v>
      </c>
      <c r="F10" s="21" t="s">
        <v>479</v>
      </c>
      <c r="G10" s="23">
        <v>24887</v>
      </c>
      <c r="H10" s="21">
        <v>0.91</v>
      </c>
      <c r="K10" s="16">
        <f>LARGE(B20:C20,1)/(B20+C20)</f>
        <v>0.50604617584583977</v>
      </c>
      <c r="W10" s="21">
        <v>9</v>
      </c>
      <c r="X10" s="21">
        <v>3277</v>
      </c>
      <c r="Y10" s="24">
        <v>44606</v>
      </c>
      <c r="Z10" s="21" t="s">
        <v>513</v>
      </c>
      <c r="AA10" s="21" t="s">
        <v>492</v>
      </c>
      <c r="AB10" s="21">
        <v>11.9</v>
      </c>
      <c r="AC10" s="21" t="s">
        <v>465</v>
      </c>
      <c r="AD10" s="21">
        <v>52</v>
      </c>
    </row>
    <row r="11" spans="1:30" ht="15.75" thickBot="1" x14ac:dyDescent="0.3">
      <c r="A11" s="21">
        <v>6</v>
      </c>
      <c r="B11" s="22">
        <v>1.7461956521739132E-2</v>
      </c>
      <c r="C11" s="22">
        <v>2.0996739130434781E-2</v>
      </c>
      <c r="D11" s="22">
        <v>3.85E-2</v>
      </c>
      <c r="F11" s="21" t="s">
        <v>480</v>
      </c>
      <c r="G11" s="23">
        <v>23385</v>
      </c>
      <c r="H11" s="21">
        <v>0.85</v>
      </c>
      <c r="K11" s="16">
        <f>LARGE(B21:C21,1)/(B21+C21)</f>
        <v>0.50135609444798979</v>
      </c>
      <c r="W11" s="21">
        <v>10</v>
      </c>
      <c r="X11" s="21">
        <v>3271</v>
      </c>
      <c r="Y11" s="24">
        <v>44903</v>
      </c>
      <c r="Z11" s="21" t="s">
        <v>513</v>
      </c>
      <c r="AA11" s="21" t="s">
        <v>495</v>
      </c>
      <c r="AB11" s="21">
        <v>11.9</v>
      </c>
      <c r="AC11" s="21" t="s">
        <v>465</v>
      </c>
      <c r="AD11" s="21">
        <v>51</v>
      </c>
    </row>
    <row r="12" spans="1:30" ht="15" thickBot="1" x14ac:dyDescent="0.25">
      <c r="A12" s="21">
        <v>7</v>
      </c>
      <c r="B12" s="22">
        <v>3.2184782608695651E-2</v>
      </c>
      <c r="C12" s="22">
        <v>3.468804347826087E-2</v>
      </c>
      <c r="D12" s="22">
        <v>6.6900000000000001E-2</v>
      </c>
      <c r="F12" s="21" t="s">
        <v>481</v>
      </c>
      <c r="G12" s="23">
        <v>25816</v>
      </c>
      <c r="H12" s="21">
        <v>0.94</v>
      </c>
      <c r="W12" s="21">
        <v>20</v>
      </c>
      <c r="X12" s="21">
        <v>3189</v>
      </c>
      <c r="Y12" s="24">
        <v>44637</v>
      </c>
      <c r="Z12" s="21" t="s">
        <v>513</v>
      </c>
      <c r="AA12" s="21" t="s">
        <v>495</v>
      </c>
      <c r="AB12" s="21">
        <v>11.6</v>
      </c>
      <c r="AC12" s="21" t="s">
        <v>465</v>
      </c>
      <c r="AD12" s="21">
        <v>50</v>
      </c>
    </row>
    <row r="13" spans="1:30" ht="15" thickBot="1" x14ac:dyDescent="0.25">
      <c r="A13" s="21">
        <v>8</v>
      </c>
      <c r="B13" s="22">
        <v>3.3701086956521742E-2</v>
      </c>
      <c r="C13" s="22">
        <v>3.5914130434782608E-2</v>
      </c>
      <c r="D13" s="22">
        <v>6.9599999999999995E-2</v>
      </c>
      <c r="F13" s="21" t="s">
        <v>482</v>
      </c>
      <c r="G13" s="23">
        <v>24980</v>
      </c>
      <c r="H13" s="21">
        <v>0.91</v>
      </c>
      <c r="W13" s="21">
        <v>25</v>
      </c>
      <c r="X13" s="21">
        <v>3155</v>
      </c>
      <c r="Y13" s="24">
        <v>44901</v>
      </c>
      <c r="Z13" s="21" t="s">
        <v>513</v>
      </c>
      <c r="AA13" s="21" t="s">
        <v>493</v>
      </c>
      <c r="AB13" s="21">
        <v>11.4</v>
      </c>
      <c r="AC13" s="21" t="s">
        <v>464</v>
      </c>
      <c r="AD13" s="21">
        <v>50</v>
      </c>
    </row>
    <row r="14" spans="1:30" ht="15" thickBot="1" x14ac:dyDescent="0.25">
      <c r="A14" s="21">
        <v>9</v>
      </c>
      <c r="B14" s="22">
        <v>2.8369565217391306E-2</v>
      </c>
      <c r="C14" s="22">
        <v>3.1622826086956518E-2</v>
      </c>
      <c r="D14" s="22">
        <v>0.06</v>
      </c>
      <c r="F14" s="21" t="s">
        <v>483</v>
      </c>
      <c r="G14" s="23">
        <v>29142</v>
      </c>
      <c r="H14" s="21">
        <v>1.06</v>
      </c>
      <c r="W14" s="21">
        <v>30</v>
      </c>
      <c r="X14" s="21">
        <v>3126</v>
      </c>
      <c r="Y14" s="24">
        <v>44608</v>
      </c>
      <c r="Z14" s="21" t="s">
        <v>513</v>
      </c>
      <c r="AA14" s="21" t="s">
        <v>494</v>
      </c>
      <c r="AB14" s="21">
        <v>11.3</v>
      </c>
      <c r="AC14" s="21" t="s">
        <v>465</v>
      </c>
      <c r="AD14" s="21">
        <v>52</v>
      </c>
    </row>
    <row r="15" spans="1:30" ht="15" thickBot="1" x14ac:dyDescent="0.25">
      <c r="A15" s="21">
        <v>10</v>
      </c>
      <c r="B15" s="22">
        <v>2.8173913043478261E-2</v>
      </c>
      <c r="C15" s="22">
        <v>3.1469565217391304E-2</v>
      </c>
      <c r="D15" s="22">
        <v>5.9700000000000003E-2</v>
      </c>
      <c r="F15" s="21" t="s">
        <v>484</v>
      </c>
      <c r="G15" s="23">
        <v>29234</v>
      </c>
      <c r="H15" s="21">
        <v>1.06</v>
      </c>
      <c r="W15" s="21">
        <v>35</v>
      </c>
      <c r="X15" s="21">
        <v>3103</v>
      </c>
      <c r="Y15" s="24">
        <v>44895</v>
      </c>
      <c r="Z15" s="21" t="s">
        <v>513</v>
      </c>
      <c r="AA15" s="21" t="s">
        <v>494</v>
      </c>
      <c r="AB15" s="21">
        <v>11.2</v>
      </c>
      <c r="AC15" s="21" t="s">
        <v>465</v>
      </c>
      <c r="AD15" s="21">
        <v>52</v>
      </c>
    </row>
    <row r="16" spans="1:30" ht="15" thickBot="1" x14ac:dyDescent="0.25">
      <c r="A16" s="21">
        <v>11</v>
      </c>
      <c r="B16" s="22">
        <v>2.9347826086956522E-2</v>
      </c>
      <c r="C16" s="22">
        <v>3.3206521739130433E-2</v>
      </c>
      <c r="D16" s="22">
        <v>6.2600000000000003E-2</v>
      </c>
      <c r="F16" s="21" t="s">
        <v>485</v>
      </c>
      <c r="G16" s="23">
        <v>28737</v>
      </c>
      <c r="H16" s="21">
        <v>1.05</v>
      </c>
      <c r="W16" s="21">
        <v>40</v>
      </c>
      <c r="X16" s="21">
        <v>3094</v>
      </c>
      <c r="Y16" s="24">
        <v>44621</v>
      </c>
      <c r="Z16" s="21" t="s">
        <v>513</v>
      </c>
      <c r="AA16" s="21" t="s">
        <v>493</v>
      </c>
      <c r="AB16" s="21">
        <v>11.2</v>
      </c>
      <c r="AC16" s="21" t="s">
        <v>464</v>
      </c>
      <c r="AD16" s="21">
        <v>51</v>
      </c>
    </row>
    <row r="17" spans="1:30" ht="15" thickBot="1" x14ac:dyDescent="0.25">
      <c r="A17" s="21">
        <v>12</v>
      </c>
      <c r="B17" s="22">
        <v>3.2086956521739131E-2</v>
      </c>
      <c r="C17" s="22">
        <v>3.504565217391304E-2</v>
      </c>
      <c r="D17" s="22">
        <v>6.7100000000000007E-2</v>
      </c>
      <c r="W17" s="21">
        <v>45</v>
      </c>
      <c r="X17" s="21">
        <v>3088</v>
      </c>
      <c r="Y17" s="24">
        <v>44589</v>
      </c>
      <c r="Z17" s="21" t="s">
        <v>514</v>
      </c>
      <c r="AA17" s="21" t="s">
        <v>496</v>
      </c>
      <c r="AB17" s="21">
        <v>11.2</v>
      </c>
      <c r="AC17" s="21" t="s">
        <v>464</v>
      </c>
      <c r="AD17" s="21">
        <v>53</v>
      </c>
    </row>
    <row r="18" spans="1:30" ht="15" thickBot="1" x14ac:dyDescent="0.25">
      <c r="A18" s="21">
        <v>13</v>
      </c>
      <c r="B18" s="22">
        <v>3.3065217391304344E-2</v>
      </c>
      <c r="C18" s="22">
        <v>3.5505434782608696E-2</v>
      </c>
      <c r="D18" s="22">
        <v>6.8599999999999994E-2</v>
      </c>
      <c r="W18" s="21">
        <v>50</v>
      </c>
      <c r="X18" s="21">
        <v>3069</v>
      </c>
      <c r="Y18" s="24">
        <v>44602</v>
      </c>
      <c r="Z18" s="21" t="s">
        <v>513</v>
      </c>
      <c r="AA18" s="21" t="s">
        <v>495</v>
      </c>
      <c r="AB18" s="21">
        <v>11.1</v>
      </c>
      <c r="AC18" s="21" t="s">
        <v>465</v>
      </c>
      <c r="AD18" s="21">
        <v>52</v>
      </c>
    </row>
    <row r="19" spans="1:30" ht="15" thickBot="1" x14ac:dyDescent="0.25">
      <c r="A19" s="21">
        <v>14</v>
      </c>
      <c r="B19" s="22">
        <v>3.6195652173913045E-2</v>
      </c>
      <c r="C19" s="22">
        <v>3.6271739130434778E-2</v>
      </c>
      <c r="D19" s="22">
        <v>7.2499999999999995E-2</v>
      </c>
      <c r="F19" s="11" t="s">
        <v>486</v>
      </c>
      <c r="G19" s="11" t="s">
        <v>468</v>
      </c>
      <c r="H19" s="11" t="s">
        <v>469</v>
      </c>
      <c r="J19" s="192" t="s">
        <v>487</v>
      </c>
      <c r="K19" s="193"/>
      <c r="L19" s="193"/>
      <c r="M19" s="193"/>
      <c r="N19" s="194"/>
      <c r="W19" s="21">
        <v>75</v>
      </c>
      <c r="X19" s="21">
        <v>3027</v>
      </c>
      <c r="Y19" s="24">
        <v>44910</v>
      </c>
      <c r="Z19" s="21" t="s">
        <v>514</v>
      </c>
      <c r="AA19" s="21" t="s">
        <v>495</v>
      </c>
      <c r="AB19" s="21">
        <v>11</v>
      </c>
      <c r="AC19" s="21" t="s">
        <v>465</v>
      </c>
      <c r="AD19" s="21">
        <v>51</v>
      </c>
    </row>
    <row r="20" spans="1:30" ht="16.5" customHeight="1" thickBot="1" x14ac:dyDescent="0.25">
      <c r="A20" s="21">
        <v>15</v>
      </c>
      <c r="B20" s="22">
        <v>3.9619565217391302E-2</v>
      </c>
      <c r="C20" s="22">
        <v>3.8672826086956526E-2</v>
      </c>
      <c r="D20" s="22">
        <v>7.8299999999999995E-2</v>
      </c>
      <c r="F20" s="21" t="s">
        <v>488</v>
      </c>
      <c r="G20" s="23">
        <v>14832</v>
      </c>
      <c r="H20" s="21">
        <v>0.54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2997</v>
      </c>
      <c r="Y20" s="24">
        <v>44644</v>
      </c>
      <c r="Z20" s="21" t="s">
        <v>514</v>
      </c>
      <c r="AA20" s="21" t="s">
        <v>495</v>
      </c>
      <c r="AB20" s="21">
        <v>10.9</v>
      </c>
      <c r="AC20" s="21" t="s">
        <v>465</v>
      </c>
      <c r="AD20" s="21">
        <v>52</v>
      </c>
    </row>
    <row r="21" spans="1:30" ht="15" thickBot="1" x14ac:dyDescent="0.25">
      <c r="A21" s="21">
        <v>16</v>
      </c>
      <c r="B21" s="22">
        <v>4.0989130434782604E-2</v>
      </c>
      <c r="C21" s="22">
        <v>4.0767391304347818E-2</v>
      </c>
      <c r="D21" s="22">
        <v>8.1799999999999998E-2</v>
      </c>
      <c r="F21" s="21" t="s">
        <v>492</v>
      </c>
      <c r="G21" s="23">
        <v>29996</v>
      </c>
      <c r="H21" s="21">
        <v>1.0900000000000001</v>
      </c>
      <c r="J21" s="12">
        <v>5</v>
      </c>
      <c r="K21" s="12">
        <f>X6</f>
        <v>3351</v>
      </c>
      <c r="L21" s="18"/>
      <c r="M21" s="12"/>
      <c r="N21" s="140">
        <f>K21/$F$2</f>
        <v>0.12141304347826087</v>
      </c>
      <c r="W21" s="21">
        <v>125</v>
      </c>
      <c r="X21" s="21">
        <v>2973</v>
      </c>
      <c r="Y21" s="24">
        <v>44881</v>
      </c>
      <c r="Z21" s="21" t="s">
        <v>522</v>
      </c>
      <c r="AA21" s="21" t="s">
        <v>494</v>
      </c>
      <c r="AB21" s="21">
        <v>10.8</v>
      </c>
      <c r="AC21" s="21" t="s">
        <v>464</v>
      </c>
      <c r="AD21" s="21">
        <v>51</v>
      </c>
    </row>
    <row r="22" spans="1:30" ht="15" thickBot="1" x14ac:dyDescent="0.25">
      <c r="A22" s="21">
        <v>17</v>
      </c>
      <c r="B22" s="22">
        <v>4.1673913043478263E-2</v>
      </c>
      <c r="C22" s="22">
        <v>4.1073913043478266E-2</v>
      </c>
      <c r="D22" s="22">
        <v>8.2699999999999996E-2</v>
      </c>
      <c r="F22" s="21" t="s">
        <v>493</v>
      </c>
      <c r="G22" s="23">
        <v>32112</v>
      </c>
      <c r="H22" s="21">
        <v>1.17</v>
      </c>
      <c r="J22" s="12">
        <v>10</v>
      </c>
      <c r="K22" s="12">
        <f>X11</f>
        <v>3271</v>
      </c>
      <c r="L22" s="18"/>
      <c r="M22" s="12"/>
      <c r="N22" s="140">
        <f t="shared" ref="N22:N28" si="0">K22/$F$2</f>
        <v>0.11851449275362319</v>
      </c>
      <c r="W22" s="21">
        <v>150</v>
      </c>
      <c r="X22" s="21">
        <v>2949</v>
      </c>
      <c r="Y22" s="24">
        <v>44909</v>
      </c>
      <c r="Z22" s="21" t="s">
        <v>514</v>
      </c>
      <c r="AA22" s="21" t="s">
        <v>494</v>
      </c>
      <c r="AB22" s="21">
        <v>10.7</v>
      </c>
      <c r="AC22" s="21" t="s">
        <v>465</v>
      </c>
      <c r="AD22" s="21">
        <v>50</v>
      </c>
    </row>
    <row r="23" spans="1:30" ht="15" thickBot="1" x14ac:dyDescent="0.25">
      <c r="A23" s="21">
        <v>18</v>
      </c>
      <c r="B23" s="22">
        <v>3.0228260869565215E-2</v>
      </c>
      <c r="C23" s="22">
        <v>2.5339130434782611E-2</v>
      </c>
      <c r="D23" s="22">
        <v>5.5500000000000001E-2</v>
      </c>
      <c r="F23" s="21" t="s">
        <v>494</v>
      </c>
      <c r="G23" s="23">
        <v>32673</v>
      </c>
      <c r="H23" s="21">
        <v>1.19</v>
      </c>
      <c r="J23" s="12">
        <v>20</v>
      </c>
      <c r="K23" s="12">
        <f>X12</f>
        <v>3189</v>
      </c>
      <c r="L23" s="18"/>
      <c r="M23" s="12"/>
      <c r="N23" s="140">
        <f t="shared" si="0"/>
        <v>0.11554347826086957</v>
      </c>
      <c r="W23" s="21">
        <v>175</v>
      </c>
      <c r="X23" s="21">
        <v>2926</v>
      </c>
      <c r="Y23" s="24">
        <v>44642</v>
      </c>
      <c r="Z23" s="21" t="s">
        <v>514</v>
      </c>
      <c r="AA23" s="21" t="s">
        <v>493</v>
      </c>
      <c r="AB23" s="21">
        <v>10.6</v>
      </c>
      <c r="AC23" s="21" t="s">
        <v>465</v>
      </c>
      <c r="AD23" s="21">
        <v>54</v>
      </c>
    </row>
    <row r="24" spans="1:30" ht="15" thickBot="1" x14ac:dyDescent="0.25">
      <c r="A24" s="21">
        <v>19</v>
      </c>
      <c r="B24" s="22">
        <v>1.7315217391304347E-2</v>
      </c>
      <c r="C24" s="22">
        <v>1.8493478260869566E-2</v>
      </c>
      <c r="D24" s="22">
        <v>3.5799999999999998E-2</v>
      </c>
      <c r="F24" s="21" t="s">
        <v>495</v>
      </c>
      <c r="G24" s="23">
        <v>31996</v>
      </c>
      <c r="H24" s="21">
        <v>1.1599999999999999</v>
      </c>
      <c r="J24" s="12">
        <v>30</v>
      </c>
      <c r="K24" s="12">
        <f>X14</f>
        <v>3126</v>
      </c>
      <c r="L24" s="18"/>
      <c r="M24" s="12"/>
      <c r="N24" s="140">
        <f t="shared" si="0"/>
        <v>0.11326086956521739</v>
      </c>
      <c r="W24" s="21">
        <v>200</v>
      </c>
      <c r="X24" s="21">
        <v>2901</v>
      </c>
      <c r="Y24" s="24">
        <v>44880</v>
      </c>
      <c r="Z24" s="21" t="s">
        <v>515</v>
      </c>
      <c r="AA24" s="21" t="s">
        <v>493</v>
      </c>
      <c r="AB24" s="21">
        <v>10.5</v>
      </c>
      <c r="AC24" s="21" t="s">
        <v>464</v>
      </c>
      <c r="AD24" s="21">
        <v>53</v>
      </c>
    </row>
    <row r="25" spans="1:30" ht="15" thickBot="1" x14ac:dyDescent="0.25">
      <c r="A25" s="21">
        <v>20</v>
      </c>
      <c r="B25" s="22">
        <v>1.2668478260869564E-2</v>
      </c>
      <c r="C25" s="22">
        <v>1.3333695652173915E-2</v>
      </c>
      <c r="D25" s="22">
        <v>2.5999999999999999E-2</v>
      </c>
      <c r="F25" s="21" t="s">
        <v>496</v>
      </c>
      <c r="G25" s="23">
        <v>31959</v>
      </c>
      <c r="H25" s="21">
        <v>1.1599999999999999</v>
      </c>
      <c r="J25" s="12">
        <v>50</v>
      </c>
      <c r="K25" s="12">
        <f>X18</f>
        <v>3069</v>
      </c>
      <c r="L25" s="18"/>
      <c r="M25" s="12"/>
      <c r="N25" s="140">
        <f t="shared" si="0"/>
        <v>0.11119565217391304</v>
      </c>
    </row>
    <row r="26" spans="1:30" ht="15" thickBot="1" x14ac:dyDescent="0.25">
      <c r="A26" s="21">
        <v>21</v>
      </c>
      <c r="B26" s="22">
        <v>9.391304347826087E-3</v>
      </c>
      <c r="C26" s="22">
        <v>9.8086956521739113E-3</v>
      </c>
      <c r="D26" s="22">
        <v>1.9199999999999998E-2</v>
      </c>
      <c r="F26" s="21" t="s">
        <v>497</v>
      </c>
      <c r="G26" s="23">
        <v>20179</v>
      </c>
      <c r="H26" s="21">
        <v>0.73</v>
      </c>
      <c r="J26" s="12">
        <v>100</v>
      </c>
      <c r="K26" s="12">
        <f>X20</f>
        <v>2997</v>
      </c>
      <c r="L26" s="18"/>
      <c r="M26" s="12"/>
      <c r="N26" s="140">
        <f t="shared" si="0"/>
        <v>0.10858695652173914</v>
      </c>
    </row>
    <row r="27" spans="1:30" ht="15" thickBot="1" x14ac:dyDescent="0.25">
      <c r="A27" s="21">
        <v>22</v>
      </c>
      <c r="B27" s="22">
        <v>7.4836956521739124E-3</v>
      </c>
      <c r="C27" s="22">
        <v>6.8967391304347826E-3</v>
      </c>
      <c r="D27" s="22">
        <v>1.44E-2</v>
      </c>
      <c r="J27" s="12">
        <v>150</v>
      </c>
      <c r="K27" s="12">
        <f>X22</f>
        <v>2949</v>
      </c>
      <c r="L27" s="18"/>
      <c r="M27" s="12"/>
      <c r="N27" s="140">
        <f t="shared" si="0"/>
        <v>0.10684782608695652</v>
      </c>
    </row>
    <row r="28" spans="1:30" ht="15" thickBot="1" x14ac:dyDescent="0.25">
      <c r="A28" s="21">
        <v>23</v>
      </c>
      <c r="B28" s="22">
        <v>4.7445652173913047E-3</v>
      </c>
      <c r="C28" s="22">
        <v>4.1380434782608694E-3</v>
      </c>
      <c r="D28" s="22">
        <v>8.8999999999999999E-3</v>
      </c>
      <c r="J28" s="12">
        <v>200</v>
      </c>
      <c r="K28" s="12">
        <f>X24</f>
        <v>2901</v>
      </c>
      <c r="L28" s="18"/>
      <c r="M28" s="12"/>
      <c r="N28" s="140">
        <f t="shared" si="0"/>
        <v>0.10510869565217391</v>
      </c>
    </row>
    <row r="33" customFormat="1" x14ac:dyDescent="0.2"/>
    <row r="34" customFormat="1" x14ac:dyDescent="0.2"/>
    <row r="35" customFormat="1" x14ac:dyDescent="0.2"/>
    <row r="36" customFormat="1" x14ac:dyDescent="0.2"/>
    <row r="37" customFormat="1" x14ac:dyDescent="0.2"/>
    <row r="38" customFormat="1" x14ac:dyDescent="0.2"/>
    <row r="39" customFormat="1" x14ac:dyDescent="0.2"/>
    <row r="40" customFormat="1" x14ac:dyDescent="0.2"/>
    <row r="43" customFormat="1" x14ac:dyDescent="0.2"/>
    <row r="50" customFormat="1" x14ac:dyDescent="0.2"/>
  </sheetData>
  <mergeCells count="4">
    <mergeCell ref="A1:U1"/>
    <mergeCell ref="J4:N4"/>
    <mergeCell ref="J5:N5"/>
    <mergeCell ref="J19:N19"/>
  </mergeCells>
  <pageMargins left="0.7" right="0.7" top="0.75" bottom="0.75" header="0.3" footer="0.3"/>
  <pageSetup scale="94" orientation="landscape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8">
    <pageSetUpPr fitToPage="1"/>
  </sheetPr>
  <dimension ref="A1:AD29"/>
  <sheetViews>
    <sheetView zoomScaleNormal="100" zoomScaleSheetLayoutView="100" workbookViewId="0">
      <selection activeCell="AG15" sqref="AG15"/>
    </sheetView>
  </sheetViews>
  <sheetFormatPr defaultRowHeight="14.25" x14ac:dyDescent="0.2"/>
  <cols>
    <col min="1" max="4" width="6" customWidth="1"/>
    <col min="5" max="5" width="2.125" customWidth="1"/>
    <col min="6" max="6" width="10.625" customWidth="1"/>
    <col min="7" max="7" width="9" hidden="1" customWidth="1"/>
    <col min="8" max="8" width="6.5" customWidth="1"/>
    <col min="9" max="9" width="2.125" customWidth="1"/>
    <col min="10" max="10" width="5.75" customWidth="1"/>
    <col min="11" max="11" width="7.625" customWidth="1"/>
    <col min="12" max="13" width="7" hidden="1" customWidth="1"/>
    <col min="14" max="14" width="5.75" customWidth="1"/>
    <col min="15" max="21" width="8.375" customWidth="1"/>
    <col min="23" max="30" width="9" hidden="1" customWidth="1"/>
  </cols>
  <sheetData>
    <row r="1" spans="1:30" ht="27.75" customHeight="1" thickBot="1" x14ac:dyDescent="0.25">
      <c r="A1" s="151" t="s">
        <v>598</v>
      </c>
      <c r="B1" s="151"/>
      <c r="C1" s="151"/>
      <c r="D1" s="151"/>
      <c r="E1" s="151"/>
      <c r="F1" s="151"/>
      <c r="G1" s="151"/>
      <c r="H1" s="151"/>
      <c r="I1" s="151"/>
      <c r="J1" s="151"/>
      <c r="K1" s="151"/>
      <c r="L1" s="151"/>
      <c r="M1" s="151"/>
      <c r="N1" s="151"/>
      <c r="O1" s="151"/>
      <c r="P1" s="151"/>
      <c r="Q1" s="151"/>
      <c r="R1" s="151"/>
      <c r="S1" s="151"/>
      <c r="T1" s="151"/>
      <c r="U1" s="151"/>
      <c r="W1" s="11" t="s">
        <v>489</v>
      </c>
      <c r="X1" s="11" t="s">
        <v>490</v>
      </c>
      <c r="Y1" s="11" t="s">
        <v>491</v>
      </c>
      <c r="Z1" s="11" t="s">
        <v>508</v>
      </c>
      <c r="AA1" s="11" t="s">
        <v>509</v>
      </c>
      <c r="AB1" s="11" t="s">
        <v>510</v>
      </c>
      <c r="AC1" s="11" t="s">
        <v>511</v>
      </c>
      <c r="AD1" s="11" t="s">
        <v>512</v>
      </c>
    </row>
    <row r="2" spans="1:30" ht="22.5" customHeight="1" thickBot="1" x14ac:dyDescent="0.4">
      <c r="D2" s="5" t="s">
        <v>673</v>
      </c>
      <c r="F2" s="6">
        <v>51100</v>
      </c>
      <c r="H2" s="7" t="s">
        <v>462</v>
      </c>
      <c r="W2" s="21">
        <v>1</v>
      </c>
      <c r="X2" s="21">
        <v>4674</v>
      </c>
      <c r="Y2" s="24">
        <v>44590</v>
      </c>
      <c r="Z2" s="21" t="s">
        <v>518</v>
      </c>
      <c r="AA2" s="21" t="s">
        <v>497</v>
      </c>
      <c r="AB2" s="21">
        <v>9.1</v>
      </c>
      <c r="AC2" s="21" t="s">
        <v>464</v>
      </c>
      <c r="AD2" s="21">
        <v>53</v>
      </c>
    </row>
    <row r="3" spans="1:30" ht="15.75" customHeight="1" thickBot="1" x14ac:dyDescent="0.25">
      <c r="W3" s="21">
        <v>2</v>
      </c>
      <c r="X3" s="21">
        <v>4662</v>
      </c>
      <c r="Y3" s="24">
        <v>44583</v>
      </c>
      <c r="Z3" s="21" t="s">
        <v>518</v>
      </c>
      <c r="AA3" s="21" t="s">
        <v>497</v>
      </c>
      <c r="AB3" s="21">
        <v>9.1</v>
      </c>
      <c r="AC3" s="21" t="s">
        <v>464</v>
      </c>
      <c r="AD3" s="21">
        <v>53</v>
      </c>
    </row>
    <row r="4" spans="1:30" ht="18.75" customHeight="1" thickBot="1" x14ac:dyDescent="0.25">
      <c r="A4" s="8" t="s">
        <v>463</v>
      </c>
      <c r="B4" s="8" t="s">
        <v>464</v>
      </c>
      <c r="C4" s="8" t="s">
        <v>465</v>
      </c>
      <c r="D4" s="42" t="s">
        <v>466</v>
      </c>
      <c r="F4" s="11" t="s">
        <v>467</v>
      </c>
      <c r="G4" s="11" t="s">
        <v>468</v>
      </c>
      <c r="H4" s="11" t="s">
        <v>469</v>
      </c>
      <c r="J4" s="161" t="s">
        <v>470</v>
      </c>
      <c r="K4" s="162"/>
      <c r="L4" s="162"/>
      <c r="M4" s="162"/>
      <c r="N4" s="163"/>
      <c r="W4" s="21">
        <v>3</v>
      </c>
      <c r="X4" s="21">
        <v>4581</v>
      </c>
      <c r="Y4" s="24">
        <v>44589</v>
      </c>
      <c r="Z4" s="21" t="s">
        <v>515</v>
      </c>
      <c r="AA4" s="21" t="s">
        <v>496</v>
      </c>
      <c r="AB4" s="21">
        <v>9</v>
      </c>
      <c r="AC4" s="21" t="s">
        <v>464</v>
      </c>
      <c r="AD4" s="21">
        <v>55</v>
      </c>
    </row>
    <row r="5" spans="1:30" ht="15.75" customHeight="1" thickBot="1" x14ac:dyDescent="0.25">
      <c r="A5" s="21">
        <v>0</v>
      </c>
      <c r="B5" s="22">
        <v>4.1346379647749509E-3</v>
      </c>
      <c r="C5" s="22">
        <v>3.2829745596868881E-3</v>
      </c>
      <c r="D5" s="41">
        <v>7.4000000000000003E-3</v>
      </c>
      <c r="F5" s="21" t="s">
        <v>471</v>
      </c>
      <c r="G5" s="23">
        <v>53022</v>
      </c>
      <c r="H5" s="21">
        <v>1.03</v>
      </c>
      <c r="J5" s="164" t="s">
        <v>472</v>
      </c>
      <c r="K5" s="165"/>
      <c r="L5" s="165"/>
      <c r="M5" s="165"/>
      <c r="N5" s="166"/>
      <c r="W5" s="21">
        <v>4</v>
      </c>
      <c r="X5" s="21">
        <v>4563</v>
      </c>
      <c r="Y5" s="24">
        <v>44582</v>
      </c>
      <c r="Z5" s="21" t="s">
        <v>515</v>
      </c>
      <c r="AA5" s="21" t="s">
        <v>496</v>
      </c>
      <c r="AB5" s="21">
        <v>8.9</v>
      </c>
      <c r="AC5" s="21" t="s">
        <v>464</v>
      </c>
      <c r="AD5" s="21">
        <v>55</v>
      </c>
    </row>
    <row r="6" spans="1:30" ht="15.75" customHeight="1" thickBot="1" x14ac:dyDescent="0.25">
      <c r="A6" s="21">
        <v>1</v>
      </c>
      <c r="B6" s="22">
        <v>2.8289628180039141E-3</v>
      </c>
      <c r="C6" s="22">
        <v>2.279843444227006E-3</v>
      </c>
      <c r="D6" s="22">
        <v>5.1000000000000004E-3</v>
      </c>
      <c r="F6" s="21" t="s">
        <v>473</v>
      </c>
      <c r="G6" s="23">
        <v>55577</v>
      </c>
      <c r="H6" s="21">
        <v>1.08</v>
      </c>
      <c r="J6" s="113" t="s">
        <v>474</v>
      </c>
      <c r="K6" s="114">
        <f>LARGE((K8,K9),1)</f>
        <v>0.5389150561390097</v>
      </c>
      <c r="L6" s="45"/>
      <c r="M6" s="45"/>
      <c r="N6" s="114" t="s">
        <v>464</v>
      </c>
      <c r="W6" s="21">
        <v>5</v>
      </c>
      <c r="X6" s="21">
        <v>4558</v>
      </c>
      <c r="Y6" s="24">
        <v>44590</v>
      </c>
      <c r="Z6" s="21" t="s">
        <v>517</v>
      </c>
      <c r="AA6" s="21" t="s">
        <v>497</v>
      </c>
      <c r="AB6" s="21">
        <v>8.9</v>
      </c>
      <c r="AC6" s="21" t="s">
        <v>464</v>
      </c>
      <c r="AD6" s="21">
        <v>53</v>
      </c>
    </row>
    <row r="7" spans="1:30" ht="15.75" customHeight="1" thickBot="1" x14ac:dyDescent="0.25">
      <c r="A7" s="21">
        <v>2</v>
      </c>
      <c r="B7" s="22">
        <v>2.2849315068493147E-3</v>
      </c>
      <c r="C7" s="22">
        <v>2.1886497064579256E-3</v>
      </c>
      <c r="D7" s="22">
        <v>4.4999999999999997E-3</v>
      </c>
      <c r="F7" s="21" t="s">
        <v>475</v>
      </c>
      <c r="G7" s="23">
        <v>55675</v>
      </c>
      <c r="H7" s="21">
        <v>1.08</v>
      </c>
      <c r="J7" s="12" t="s">
        <v>476</v>
      </c>
      <c r="K7" s="114">
        <f>LARGE((K10,K11),1)</f>
        <v>0.55559281385722681</v>
      </c>
      <c r="L7" s="45"/>
      <c r="M7" s="45"/>
      <c r="N7" s="114" t="s">
        <v>464</v>
      </c>
      <c r="W7" s="21">
        <v>6</v>
      </c>
      <c r="X7" s="21">
        <v>4553</v>
      </c>
      <c r="Y7" s="24">
        <v>44917</v>
      </c>
      <c r="Z7" s="21" t="s">
        <v>518</v>
      </c>
      <c r="AA7" s="21" t="s">
        <v>495</v>
      </c>
      <c r="AB7" s="21">
        <v>8.9</v>
      </c>
      <c r="AC7" s="21" t="s">
        <v>464</v>
      </c>
      <c r="AD7" s="21">
        <v>53</v>
      </c>
    </row>
    <row r="8" spans="1:30" ht="15.75" customHeight="1" thickBot="1" x14ac:dyDescent="0.3">
      <c r="A8" s="21">
        <v>3</v>
      </c>
      <c r="B8" s="22">
        <v>1.7409001956947164E-3</v>
      </c>
      <c r="C8" s="22">
        <v>1.8238747553816048E-3</v>
      </c>
      <c r="D8" s="22">
        <v>3.5999999999999999E-3</v>
      </c>
      <c r="F8" s="21" t="s">
        <v>477</v>
      </c>
      <c r="G8" s="23">
        <v>54290</v>
      </c>
      <c r="H8" s="21">
        <v>1.05</v>
      </c>
      <c r="K8" s="16">
        <f>LARGE(B11:C11,1)/(B11+C11)</f>
        <v>0.5389150561390097</v>
      </c>
      <c r="W8" s="21">
        <v>7</v>
      </c>
      <c r="X8" s="21">
        <v>4539</v>
      </c>
      <c r="Y8" s="24">
        <v>44917</v>
      </c>
      <c r="Z8" s="21" t="s">
        <v>515</v>
      </c>
      <c r="AA8" s="21" t="s">
        <v>495</v>
      </c>
      <c r="AB8" s="21">
        <v>8.9</v>
      </c>
      <c r="AC8" s="21" t="s">
        <v>464</v>
      </c>
      <c r="AD8" s="21">
        <v>56</v>
      </c>
    </row>
    <row r="9" spans="1:30" ht="15.75" customHeight="1" thickBot="1" x14ac:dyDescent="0.3">
      <c r="A9" s="21">
        <v>4</v>
      </c>
      <c r="B9" s="22">
        <v>2.0129158512720157E-3</v>
      </c>
      <c r="C9" s="22">
        <v>2.325440313111546E-3</v>
      </c>
      <c r="D9" s="22">
        <v>4.4000000000000003E-3</v>
      </c>
      <c r="F9" s="21"/>
      <c r="G9" s="23">
        <v>50929</v>
      </c>
      <c r="H9" s="21"/>
      <c r="K9" s="16">
        <f>LARGE(B12:C12,1)/(B12+C12)</f>
        <v>0.51834137246159462</v>
      </c>
      <c r="W9" s="21">
        <v>8</v>
      </c>
      <c r="X9" s="21">
        <v>4537</v>
      </c>
      <c r="Y9" s="24">
        <v>44610</v>
      </c>
      <c r="Z9" s="21" t="s">
        <v>518</v>
      </c>
      <c r="AA9" s="21" t="s">
        <v>496</v>
      </c>
      <c r="AB9" s="21">
        <v>8.9</v>
      </c>
      <c r="AC9" s="21" t="s">
        <v>464</v>
      </c>
      <c r="AD9" s="21">
        <v>54</v>
      </c>
    </row>
    <row r="10" spans="1:30" ht="15.75" customHeight="1" thickBot="1" x14ac:dyDescent="0.3">
      <c r="A10" s="21">
        <v>5</v>
      </c>
      <c r="B10" s="22">
        <v>4.7330724070450093E-3</v>
      </c>
      <c r="C10" s="22">
        <v>5.6996086105675151E-3</v>
      </c>
      <c r="D10" s="22">
        <v>1.04E-2</v>
      </c>
      <c r="F10" s="21" t="s">
        <v>479</v>
      </c>
      <c r="G10" s="23">
        <v>50079</v>
      </c>
      <c r="H10" s="21">
        <v>0.97</v>
      </c>
      <c r="K10" s="16">
        <f>LARGE(B20:C20,1)/(B20+C20)</f>
        <v>0.55439694217513913</v>
      </c>
      <c r="W10" s="21">
        <v>9</v>
      </c>
      <c r="X10" s="21">
        <v>4531</v>
      </c>
      <c r="Y10" s="24">
        <v>44575</v>
      </c>
      <c r="Z10" s="21" t="s">
        <v>516</v>
      </c>
      <c r="AA10" s="21" t="s">
        <v>496</v>
      </c>
      <c r="AB10" s="21">
        <v>8.9</v>
      </c>
      <c r="AC10" s="21" t="s">
        <v>464</v>
      </c>
      <c r="AD10" s="21">
        <v>53</v>
      </c>
    </row>
    <row r="11" spans="1:30" ht="15.75" customHeight="1" thickBot="1" x14ac:dyDescent="0.3">
      <c r="A11" s="21">
        <v>6</v>
      </c>
      <c r="B11" s="22">
        <v>1.3927201565557731E-2</v>
      </c>
      <c r="C11" s="22">
        <v>1.6278082191780823E-2</v>
      </c>
      <c r="D11" s="22">
        <v>3.0200000000000001E-2</v>
      </c>
      <c r="F11" s="21" t="s">
        <v>480</v>
      </c>
      <c r="G11" s="23">
        <v>48967</v>
      </c>
      <c r="H11" s="21">
        <v>0.95</v>
      </c>
      <c r="K11" s="16">
        <f>LARGE(B21:C21,1)/(B21+C21)</f>
        <v>0.55559281385722681</v>
      </c>
      <c r="W11" s="21">
        <v>10</v>
      </c>
      <c r="X11" s="21">
        <v>4530</v>
      </c>
      <c r="Y11" s="24">
        <v>44917</v>
      </c>
      <c r="Z11" s="21" t="s">
        <v>516</v>
      </c>
      <c r="AA11" s="21" t="s">
        <v>495</v>
      </c>
      <c r="AB11" s="21">
        <v>8.9</v>
      </c>
      <c r="AC11" s="21" t="s">
        <v>464</v>
      </c>
      <c r="AD11" s="21">
        <v>52</v>
      </c>
    </row>
    <row r="12" spans="1:30" ht="15.75" customHeight="1" thickBot="1" x14ac:dyDescent="0.25">
      <c r="A12" s="21">
        <v>7</v>
      </c>
      <c r="B12" s="22">
        <v>2.5025440313111547E-2</v>
      </c>
      <c r="C12" s="22">
        <v>2.3254403131115459E-2</v>
      </c>
      <c r="D12" s="22">
        <v>4.8300000000000003E-2</v>
      </c>
      <c r="F12" s="21" t="s">
        <v>481</v>
      </c>
      <c r="G12" s="23">
        <v>51447</v>
      </c>
      <c r="H12" s="21">
        <v>1</v>
      </c>
      <c r="W12" s="21">
        <v>20</v>
      </c>
      <c r="X12" s="21">
        <v>4482</v>
      </c>
      <c r="Y12" s="24">
        <v>44918</v>
      </c>
      <c r="Z12" s="21" t="s">
        <v>515</v>
      </c>
      <c r="AA12" s="21" t="s">
        <v>496</v>
      </c>
      <c r="AB12" s="21">
        <v>8.8000000000000007</v>
      </c>
      <c r="AC12" s="21" t="s">
        <v>464</v>
      </c>
      <c r="AD12" s="21">
        <v>54</v>
      </c>
    </row>
    <row r="13" spans="1:30" ht="15.75" customHeight="1" thickBot="1" x14ac:dyDescent="0.25">
      <c r="A13" s="21">
        <v>8</v>
      </c>
      <c r="B13" s="22">
        <v>2.7908806262230919E-2</v>
      </c>
      <c r="C13" s="22">
        <v>2.4439921722113504E-2</v>
      </c>
      <c r="D13" s="22">
        <v>5.2400000000000002E-2</v>
      </c>
      <c r="F13" s="21" t="s">
        <v>482</v>
      </c>
      <c r="G13" s="23">
        <v>46936</v>
      </c>
      <c r="H13" s="21">
        <v>0.91</v>
      </c>
      <c r="W13" s="21">
        <v>25</v>
      </c>
      <c r="X13" s="21">
        <v>4475</v>
      </c>
      <c r="Y13" s="24">
        <v>44597</v>
      </c>
      <c r="Z13" s="21" t="s">
        <v>518</v>
      </c>
      <c r="AA13" s="21" t="s">
        <v>497</v>
      </c>
      <c r="AB13" s="21">
        <v>8.8000000000000007</v>
      </c>
      <c r="AC13" s="21" t="s">
        <v>464</v>
      </c>
      <c r="AD13" s="21">
        <v>54</v>
      </c>
    </row>
    <row r="14" spans="1:30" ht="15.75" customHeight="1" thickBot="1" x14ac:dyDescent="0.25">
      <c r="A14" s="21">
        <v>9</v>
      </c>
      <c r="B14" s="22">
        <v>2.8996868884540117E-2</v>
      </c>
      <c r="C14" s="22">
        <v>2.4075146771037181E-2</v>
      </c>
      <c r="D14" s="22">
        <v>5.3100000000000001E-2</v>
      </c>
      <c r="F14" s="21" t="s">
        <v>483</v>
      </c>
      <c r="G14" s="23">
        <v>45162</v>
      </c>
      <c r="H14" s="21">
        <v>0.88</v>
      </c>
      <c r="W14" s="21">
        <v>30</v>
      </c>
      <c r="X14" s="21">
        <v>4459</v>
      </c>
      <c r="Y14" s="24">
        <v>44575</v>
      </c>
      <c r="Z14" s="21" t="s">
        <v>515</v>
      </c>
      <c r="AA14" s="21" t="s">
        <v>496</v>
      </c>
      <c r="AB14" s="21">
        <v>8.6999999999999993</v>
      </c>
      <c r="AC14" s="21" t="s">
        <v>464</v>
      </c>
      <c r="AD14" s="21">
        <v>55</v>
      </c>
    </row>
    <row r="15" spans="1:30" ht="15.75" customHeight="1" thickBot="1" x14ac:dyDescent="0.25">
      <c r="A15" s="21">
        <v>10</v>
      </c>
      <c r="B15" s="22">
        <v>3.3512328767123289E-2</v>
      </c>
      <c r="C15" s="22">
        <v>2.694774951076321E-2</v>
      </c>
      <c r="D15" s="22">
        <v>6.0499999999999998E-2</v>
      </c>
      <c r="F15" s="21" t="s">
        <v>484</v>
      </c>
      <c r="G15" s="23">
        <v>54122</v>
      </c>
      <c r="H15" s="21">
        <v>1.05</v>
      </c>
      <c r="W15" s="21">
        <v>35</v>
      </c>
      <c r="X15" s="21">
        <v>4453</v>
      </c>
      <c r="Y15" s="24">
        <v>44638</v>
      </c>
      <c r="Z15" s="21" t="s">
        <v>518</v>
      </c>
      <c r="AA15" s="21" t="s">
        <v>496</v>
      </c>
      <c r="AB15" s="21">
        <v>8.6999999999999993</v>
      </c>
      <c r="AC15" s="21" t="s">
        <v>464</v>
      </c>
      <c r="AD15" s="21">
        <v>55</v>
      </c>
    </row>
    <row r="16" spans="1:30" ht="15.75" customHeight="1" thickBot="1" x14ac:dyDescent="0.25">
      <c r="A16" s="21">
        <v>11</v>
      </c>
      <c r="B16" s="22">
        <v>3.8299804305283756E-2</v>
      </c>
      <c r="C16" s="22">
        <v>3.0732289628180042E-2</v>
      </c>
      <c r="D16" s="22">
        <v>6.9000000000000006E-2</v>
      </c>
      <c r="F16" s="21" t="s">
        <v>485</v>
      </c>
      <c r="G16" s="23">
        <v>49847</v>
      </c>
      <c r="H16" s="21">
        <v>0.97</v>
      </c>
      <c r="W16" s="21">
        <v>40</v>
      </c>
      <c r="X16" s="21">
        <v>4432</v>
      </c>
      <c r="Y16" s="24">
        <v>44587</v>
      </c>
      <c r="Z16" s="21" t="s">
        <v>513</v>
      </c>
      <c r="AA16" s="21" t="s">
        <v>494</v>
      </c>
      <c r="AB16" s="21">
        <v>8.6999999999999993</v>
      </c>
      <c r="AC16" s="21" t="s">
        <v>464</v>
      </c>
      <c r="AD16" s="21">
        <v>56</v>
      </c>
    </row>
    <row r="17" spans="1:30" ht="15.75" customHeight="1" thickBot="1" x14ac:dyDescent="0.25">
      <c r="A17" s="21">
        <v>12</v>
      </c>
      <c r="B17" s="22">
        <v>4.1890410958904105E-2</v>
      </c>
      <c r="C17" s="22">
        <v>3.3924070450097842E-2</v>
      </c>
      <c r="D17" s="22">
        <v>7.5800000000000006E-2</v>
      </c>
      <c r="W17" s="21">
        <v>45</v>
      </c>
      <c r="X17" s="21">
        <v>4425</v>
      </c>
      <c r="Y17" s="24">
        <v>44597</v>
      </c>
      <c r="Z17" s="21" t="s">
        <v>516</v>
      </c>
      <c r="AA17" s="21" t="s">
        <v>497</v>
      </c>
      <c r="AB17" s="21">
        <v>8.6999999999999993</v>
      </c>
      <c r="AC17" s="21" t="s">
        <v>464</v>
      </c>
      <c r="AD17" s="21">
        <v>54</v>
      </c>
    </row>
    <row r="18" spans="1:30" ht="15.75" customHeight="1" thickBot="1" x14ac:dyDescent="0.25">
      <c r="A18" s="21">
        <v>13</v>
      </c>
      <c r="B18" s="22">
        <v>4.1890410958904105E-2</v>
      </c>
      <c r="C18" s="22">
        <v>3.3604892367906064E-2</v>
      </c>
      <c r="D18" s="22">
        <v>7.5499999999999998E-2</v>
      </c>
      <c r="W18" s="21">
        <v>50</v>
      </c>
      <c r="X18" s="21">
        <v>4420</v>
      </c>
      <c r="Y18" s="24">
        <v>44883</v>
      </c>
      <c r="Z18" s="21" t="s">
        <v>515</v>
      </c>
      <c r="AA18" s="21" t="s">
        <v>496</v>
      </c>
      <c r="AB18" s="21">
        <v>8.6</v>
      </c>
      <c r="AC18" s="21" t="s">
        <v>464</v>
      </c>
      <c r="AD18" s="21">
        <v>55</v>
      </c>
    </row>
    <row r="19" spans="1:30" ht="15.75" customHeight="1" thickBot="1" x14ac:dyDescent="0.25">
      <c r="A19" s="21">
        <v>14</v>
      </c>
      <c r="B19" s="22">
        <v>4.1291976516634049E-2</v>
      </c>
      <c r="C19" s="22">
        <v>3.3331311154598829E-2</v>
      </c>
      <c r="D19" s="22">
        <v>7.46E-2</v>
      </c>
      <c r="F19" s="11" t="s">
        <v>486</v>
      </c>
      <c r="G19" s="11" t="s">
        <v>468</v>
      </c>
      <c r="H19" s="11" t="s">
        <v>469</v>
      </c>
      <c r="J19" s="167" t="s">
        <v>487</v>
      </c>
      <c r="K19" s="168"/>
      <c r="L19" s="168"/>
      <c r="M19" s="168"/>
      <c r="N19" s="169"/>
      <c r="W19" s="21">
        <v>75</v>
      </c>
      <c r="X19" s="21">
        <v>4380</v>
      </c>
      <c r="Y19" s="24">
        <v>44566</v>
      </c>
      <c r="Z19" s="21" t="s">
        <v>515</v>
      </c>
      <c r="AA19" s="21" t="s">
        <v>494</v>
      </c>
      <c r="AB19" s="21">
        <v>8.6</v>
      </c>
      <c r="AC19" s="21" t="s">
        <v>464</v>
      </c>
      <c r="AD19" s="21">
        <v>55</v>
      </c>
    </row>
    <row r="20" spans="1:30" ht="15.75" customHeight="1" thickBot="1" x14ac:dyDescent="0.25">
      <c r="A20" s="21">
        <v>15</v>
      </c>
      <c r="B20" s="22">
        <v>4.1128767123287668E-2</v>
      </c>
      <c r="C20" s="22">
        <v>3.305772994129158E-2</v>
      </c>
      <c r="D20" s="22">
        <v>7.4200000000000002E-2</v>
      </c>
      <c r="F20" s="21" t="s">
        <v>488</v>
      </c>
      <c r="G20" s="23">
        <v>37560</v>
      </c>
      <c r="H20" s="21">
        <v>0.73</v>
      </c>
      <c r="J20" s="17" t="s">
        <v>489</v>
      </c>
      <c r="K20" s="17" t="s">
        <v>490</v>
      </c>
      <c r="L20" s="17" t="s">
        <v>491</v>
      </c>
      <c r="M20" s="17" t="s">
        <v>463</v>
      </c>
      <c r="N20" s="17" t="s">
        <v>472</v>
      </c>
      <c r="W20" s="21">
        <v>100</v>
      </c>
      <c r="X20" s="21">
        <v>4359</v>
      </c>
      <c r="Y20" s="24">
        <v>44665</v>
      </c>
      <c r="Z20" s="21" t="s">
        <v>514</v>
      </c>
      <c r="AA20" s="21" t="s">
        <v>495</v>
      </c>
      <c r="AB20" s="21">
        <v>8.5</v>
      </c>
      <c r="AC20" s="21" t="s">
        <v>464</v>
      </c>
      <c r="AD20" s="21">
        <v>55</v>
      </c>
    </row>
    <row r="21" spans="1:30" ht="15.75" customHeight="1" thickBot="1" x14ac:dyDescent="0.25">
      <c r="A21" s="21">
        <v>16</v>
      </c>
      <c r="B21" s="22">
        <v>4.0530332681017613E-2</v>
      </c>
      <c r="C21" s="22">
        <v>3.2419373776908018E-2</v>
      </c>
      <c r="D21" s="22">
        <v>7.2999999999999995E-2</v>
      </c>
      <c r="F21" s="21" t="s">
        <v>492</v>
      </c>
      <c r="G21" s="23">
        <v>52154</v>
      </c>
      <c r="H21" s="21">
        <v>1.01</v>
      </c>
      <c r="J21" s="12">
        <v>5</v>
      </c>
      <c r="K21" s="12">
        <f>X6</f>
        <v>4558</v>
      </c>
      <c r="L21" s="18"/>
      <c r="M21" s="12"/>
      <c r="N21" s="140">
        <f>K21/$F$2</f>
        <v>8.9197651663405084E-2</v>
      </c>
      <c r="W21" s="21">
        <v>125</v>
      </c>
      <c r="X21" s="21">
        <v>4340</v>
      </c>
      <c r="Y21" s="24">
        <v>44566</v>
      </c>
      <c r="Z21" s="21" t="s">
        <v>518</v>
      </c>
      <c r="AA21" s="21" t="s">
        <v>494</v>
      </c>
      <c r="AB21" s="21">
        <v>8.5</v>
      </c>
      <c r="AC21" s="21" t="s">
        <v>464</v>
      </c>
      <c r="AD21" s="21">
        <v>56</v>
      </c>
    </row>
    <row r="22" spans="1:30" ht="15.75" customHeight="1" thickBot="1" x14ac:dyDescent="0.25">
      <c r="A22" s="21">
        <v>17</v>
      </c>
      <c r="B22" s="22">
        <v>3.9551076320939335E-2</v>
      </c>
      <c r="C22" s="22">
        <v>3.1689823874755385E-2</v>
      </c>
      <c r="D22" s="22">
        <v>7.1199999999999999E-2</v>
      </c>
      <c r="F22" s="21" t="s">
        <v>493</v>
      </c>
      <c r="G22" s="23">
        <v>54714</v>
      </c>
      <c r="H22" s="21">
        <v>1.06</v>
      </c>
      <c r="J22" s="12">
        <v>10</v>
      </c>
      <c r="K22" s="12">
        <f>X11</f>
        <v>4530</v>
      </c>
      <c r="L22" s="18"/>
      <c r="M22" s="12"/>
      <c r="N22" s="140">
        <f t="shared" ref="N22:N28" si="0">K22/$F$2</f>
        <v>8.8649706457925637E-2</v>
      </c>
      <c r="W22" s="21">
        <v>150</v>
      </c>
      <c r="X22" s="21">
        <v>4313</v>
      </c>
      <c r="Y22" s="24">
        <v>44589</v>
      </c>
      <c r="Z22" s="21" t="s">
        <v>514</v>
      </c>
      <c r="AA22" s="21" t="s">
        <v>496</v>
      </c>
      <c r="AB22" s="21">
        <v>8.4</v>
      </c>
      <c r="AC22" s="21" t="s">
        <v>464</v>
      </c>
      <c r="AD22" s="21">
        <v>56</v>
      </c>
    </row>
    <row r="23" spans="1:30" ht="15.75" customHeight="1" thickBot="1" x14ac:dyDescent="0.25">
      <c r="A23" s="21">
        <v>18</v>
      </c>
      <c r="B23" s="22">
        <v>3.2750684931506846E-2</v>
      </c>
      <c r="C23" s="22">
        <v>2.6993346379647752E-2</v>
      </c>
      <c r="D23" s="22">
        <v>5.9799999999999999E-2</v>
      </c>
      <c r="F23" s="21" t="s">
        <v>494</v>
      </c>
      <c r="G23" s="23">
        <v>54663</v>
      </c>
      <c r="H23" s="21">
        <v>1.06</v>
      </c>
      <c r="J23" s="12">
        <v>20</v>
      </c>
      <c r="K23" s="12">
        <f>X12</f>
        <v>4482</v>
      </c>
      <c r="L23" s="18"/>
      <c r="M23" s="12"/>
      <c r="N23" s="140">
        <f t="shared" si="0"/>
        <v>8.7710371819960858E-2</v>
      </c>
      <c r="W23" s="21">
        <v>175</v>
      </c>
      <c r="X23" s="21">
        <v>4295</v>
      </c>
      <c r="Y23" s="24">
        <v>44631</v>
      </c>
      <c r="Z23" s="21" t="s">
        <v>516</v>
      </c>
      <c r="AA23" s="21" t="s">
        <v>496</v>
      </c>
      <c r="AB23" s="21">
        <v>8.4</v>
      </c>
      <c r="AC23" s="21" t="s">
        <v>464</v>
      </c>
      <c r="AD23" s="21">
        <v>56</v>
      </c>
    </row>
    <row r="24" spans="1:30" ht="15.75" customHeight="1" thickBot="1" x14ac:dyDescent="0.25">
      <c r="A24" s="21">
        <v>19</v>
      </c>
      <c r="B24" s="22">
        <v>2.5623874755381606E-2</v>
      </c>
      <c r="C24" s="22">
        <v>2.2068884540117416E-2</v>
      </c>
      <c r="D24" s="22">
        <v>4.7699999999999999E-2</v>
      </c>
      <c r="F24" s="21" t="s">
        <v>495</v>
      </c>
      <c r="G24" s="23">
        <v>55533</v>
      </c>
      <c r="H24" s="21">
        <v>1.08</v>
      </c>
      <c r="J24" s="12">
        <v>30</v>
      </c>
      <c r="K24" s="12">
        <f>X14</f>
        <v>4459</v>
      </c>
      <c r="L24" s="18"/>
      <c r="M24" s="12"/>
      <c r="N24" s="140">
        <f t="shared" si="0"/>
        <v>8.7260273972602734E-2</v>
      </c>
      <c r="W24" s="21">
        <v>200</v>
      </c>
      <c r="X24" s="21">
        <v>4282</v>
      </c>
      <c r="Y24" s="24">
        <v>44617</v>
      </c>
      <c r="Z24" s="21" t="s">
        <v>515</v>
      </c>
      <c r="AA24" s="21" t="s">
        <v>496</v>
      </c>
      <c r="AB24" s="21">
        <v>8.4</v>
      </c>
      <c r="AC24" s="21" t="s">
        <v>464</v>
      </c>
      <c r="AD24" s="21">
        <v>56</v>
      </c>
    </row>
    <row r="25" spans="1:30" ht="15.75" customHeight="1" thickBot="1" x14ac:dyDescent="0.25">
      <c r="A25" s="21">
        <v>20</v>
      </c>
      <c r="B25" s="22">
        <v>1.9965949119373778E-2</v>
      </c>
      <c r="C25" s="22">
        <v>1.7281213307240705E-2</v>
      </c>
      <c r="D25" s="22">
        <v>3.73E-2</v>
      </c>
      <c r="F25" s="21" t="s">
        <v>496</v>
      </c>
      <c r="G25" s="23">
        <v>57480</v>
      </c>
      <c r="H25" s="21">
        <v>1.1200000000000001</v>
      </c>
      <c r="J25" s="12">
        <v>50</v>
      </c>
      <c r="K25" s="12">
        <f>X18</f>
        <v>4420</v>
      </c>
      <c r="L25" s="18"/>
      <c r="M25" s="12"/>
      <c r="N25" s="140">
        <f t="shared" si="0"/>
        <v>8.6497064579256364E-2</v>
      </c>
    </row>
    <row r="26" spans="1:30" ht="15.75" customHeight="1" thickBot="1" x14ac:dyDescent="0.25">
      <c r="A26" s="21">
        <v>21</v>
      </c>
      <c r="B26" s="22">
        <v>1.5504892367906068E-2</v>
      </c>
      <c r="C26" s="22">
        <v>1.3359882583170253E-2</v>
      </c>
      <c r="D26" s="22">
        <v>2.8899999999999999E-2</v>
      </c>
      <c r="F26" s="21" t="s">
        <v>497</v>
      </c>
      <c r="G26" s="23">
        <v>48204</v>
      </c>
      <c r="H26" s="21">
        <v>0.94</v>
      </c>
      <c r="J26" s="12">
        <v>100</v>
      </c>
      <c r="K26" s="12">
        <f>X20</f>
        <v>4359</v>
      </c>
      <c r="L26" s="18"/>
      <c r="M26" s="12"/>
      <c r="N26" s="140">
        <f t="shared" si="0"/>
        <v>8.5303326810176119E-2</v>
      </c>
    </row>
    <row r="27" spans="1:30" ht="15.75" customHeight="1" thickBot="1" x14ac:dyDescent="0.25">
      <c r="A27" s="21">
        <v>22</v>
      </c>
      <c r="B27" s="22">
        <v>1.1152641878669276E-2</v>
      </c>
      <c r="C27" s="22">
        <v>9.3017612524461842E-3</v>
      </c>
      <c r="D27" s="22">
        <v>2.0500000000000001E-2</v>
      </c>
      <c r="J27" s="12">
        <v>150</v>
      </c>
      <c r="K27" s="12">
        <f>X22</f>
        <v>4313</v>
      </c>
      <c r="L27" s="18"/>
      <c r="M27" s="12"/>
      <c r="N27" s="140">
        <f t="shared" si="0"/>
        <v>8.4403131115459884E-2</v>
      </c>
    </row>
    <row r="28" spans="1:30" ht="15.75" customHeight="1" thickBot="1" x14ac:dyDescent="0.25">
      <c r="A28" s="21">
        <v>23</v>
      </c>
      <c r="B28" s="22">
        <v>7.1268101761252445E-3</v>
      </c>
      <c r="C28" s="22">
        <v>5.608414872798435E-3</v>
      </c>
      <c r="D28" s="22">
        <v>1.2800000000000001E-2</v>
      </c>
      <c r="J28" s="12">
        <v>200</v>
      </c>
      <c r="K28" s="12">
        <f>X24</f>
        <v>4282</v>
      </c>
      <c r="L28" s="18"/>
      <c r="M28" s="12"/>
      <c r="N28" s="140">
        <f t="shared" si="0"/>
        <v>8.379647749510763E-2</v>
      </c>
    </row>
    <row r="29" spans="1:30" ht="15.75" customHeight="1" x14ac:dyDescent="0.2"/>
  </sheetData>
  <mergeCells count="4">
    <mergeCell ref="A1:U1"/>
    <mergeCell ref="J4:N4"/>
    <mergeCell ref="J5:N5"/>
    <mergeCell ref="J19:N19"/>
  </mergeCells>
  <pageMargins left="0.75" right="0.75" top="1" bottom="1" header="0.5" footer="0.5"/>
  <pageSetup scale="91" orientation="landscape" r:id="rId1"/>
  <headerFooter alignWithMargins="0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AEC42FB92487F443A157514974867485" ma:contentTypeVersion="1" ma:contentTypeDescription="Create a new document." ma:contentTypeScope="" ma:versionID="4785c93fc4ff59b20fd01ae4a73e15ed">
  <xsd:schema xmlns:xsd="http://www.w3.org/2001/XMLSchema" xmlns:xs="http://www.w3.org/2001/XMLSchema" xmlns:p="http://schemas.microsoft.com/office/2006/metadata/properties" xmlns:ns1="http://schemas.microsoft.com/sharepoint/v3" targetNamespace="http://schemas.microsoft.com/office/2006/metadata/properties" ma:root="true" ma:fieldsID="4dcce58c87e9fcebab8021569449a8d0" ns1:_="">
    <xsd:import namespace="http://schemas.microsoft.com/sharepoint/v3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Scheduling Start Date" ma:description="Scheduling Start Date is a site column created by the Publishing feature. It is used to specify the date and time on which this page will first appear to site visitors." ma:internalName="PublishingStartDate">
      <xsd:simpleType>
        <xsd:restriction base="dms:Unknown"/>
      </xsd:simpleType>
    </xsd:element>
    <xsd:element name="PublishingExpirationDate" ma:index="9" nillable="true" ma:displayName="Scheduling End Date" ma:description="Scheduling End Date is a site column created by the Publishing feature. It is used to specify the date and time on which this page will no longer appear to site visitors." ma:internalName="PublishingExpirationDat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PublishingExpirationDate xmlns="http://schemas.microsoft.com/sharepoint/v3" xsi:nil="true"/>
    <PublishingStartDate xmlns="http://schemas.microsoft.com/sharepoint/v3" xsi:nil="true"/>
  </documentManagement>
</p:properties>
</file>

<file path=customXml/itemProps1.xml><?xml version="1.0" encoding="utf-8"?>
<ds:datastoreItem xmlns:ds="http://schemas.openxmlformats.org/officeDocument/2006/customXml" ds:itemID="{3339D671-FD24-4065-B99E-8E07914B5D4F}"/>
</file>

<file path=customXml/itemProps2.xml><?xml version="1.0" encoding="utf-8"?>
<ds:datastoreItem xmlns:ds="http://schemas.openxmlformats.org/officeDocument/2006/customXml" ds:itemID="{F34B630D-E86D-431C-AEC3-67B6913521B8}"/>
</file>

<file path=customXml/itemProps3.xml><?xml version="1.0" encoding="utf-8"?>
<ds:datastoreItem xmlns:ds="http://schemas.openxmlformats.org/officeDocument/2006/customXml" ds:itemID="{19E4FB9D-FDF4-471B-93B8-AFDA704C8E4A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88</vt:i4>
      </vt:variant>
      <vt:variant>
        <vt:lpstr>Named Ranges</vt:lpstr>
      </vt:variant>
      <vt:variant>
        <vt:i4>9</vt:i4>
      </vt:variant>
    </vt:vector>
  </HeadingPairs>
  <TitlesOfParts>
    <vt:vector size="97" baseType="lpstr">
      <vt:lpstr>Summary</vt:lpstr>
      <vt:lpstr>PCS 1</vt:lpstr>
      <vt:lpstr>PCS 2</vt:lpstr>
      <vt:lpstr>PCS 3</vt:lpstr>
      <vt:lpstr>PCS 5</vt:lpstr>
      <vt:lpstr>PCS 6</vt:lpstr>
      <vt:lpstr>PCS 7</vt:lpstr>
      <vt:lpstr>PCS 8</vt:lpstr>
      <vt:lpstr>PCS 9</vt:lpstr>
      <vt:lpstr>PCS 10</vt:lpstr>
      <vt:lpstr>PCS 11</vt:lpstr>
      <vt:lpstr>PCS 12</vt:lpstr>
      <vt:lpstr>PCS 13</vt:lpstr>
      <vt:lpstr>PCS 14</vt:lpstr>
      <vt:lpstr>PCS 16</vt:lpstr>
      <vt:lpstr>PCS 17</vt:lpstr>
      <vt:lpstr>PCS 18</vt:lpstr>
      <vt:lpstr>PCS 19</vt:lpstr>
      <vt:lpstr>PCS 20</vt:lpstr>
      <vt:lpstr>PCS 21</vt:lpstr>
      <vt:lpstr>PCS 22</vt:lpstr>
      <vt:lpstr>PCS 23</vt:lpstr>
      <vt:lpstr>PCS 25</vt:lpstr>
      <vt:lpstr>PCS 27</vt:lpstr>
      <vt:lpstr>PCS 28</vt:lpstr>
      <vt:lpstr>PCS 29</vt:lpstr>
      <vt:lpstr>PCS 30</vt:lpstr>
      <vt:lpstr>PCS 31</vt:lpstr>
      <vt:lpstr>PCS 34</vt:lpstr>
      <vt:lpstr>PCS 35</vt:lpstr>
      <vt:lpstr>PCS 36</vt:lpstr>
      <vt:lpstr>PCS 37</vt:lpstr>
      <vt:lpstr>PCS 38</vt:lpstr>
      <vt:lpstr>PCS 39</vt:lpstr>
      <vt:lpstr>PCS 40</vt:lpstr>
      <vt:lpstr>PCS 41</vt:lpstr>
      <vt:lpstr>PCS 42</vt:lpstr>
      <vt:lpstr>PCS 43</vt:lpstr>
      <vt:lpstr>PCS 44</vt:lpstr>
      <vt:lpstr>PCS 45</vt:lpstr>
      <vt:lpstr>PCS 46</vt:lpstr>
      <vt:lpstr>PCS 47</vt:lpstr>
      <vt:lpstr>PCS 48</vt:lpstr>
      <vt:lpstr>PCS 49</vt:lpstr>
      <vt:lpstr>PCS 50</vt:lpstr>
      <vt:lpstr>PCS 52</vt:lpstr>
      <vt:lpstr>PCS 53</vt:lpstr>
      <vt:lpstr>PCS 55</vt:lpstr>
      <vt:lpstr>PCS 59</vt:lpstr>
      <vt:lpstr>PCS 61</vt:lpstr>
      <vt:lpstr>PCS 62</vt:lpstr>
      <vt:lpstr>PCS63</vt:lpstr>
      <vt:lpstr>PCS 64</vt:lpstr>
      <vt:lpstr>PCS 66</vt:lpstr>
      <vt:lpstr>PCS 68</vt:lpstr>
      <vt:lpstr>PCS 69</vt:lpstr>
      <vt:lpstr>PCS 70</vt:lpstr>
      <vt:lpstr>PCS 71</vt:lpstr>
      <vt:lpstr>PCS 72</vt:lpstr>
      <vt:lpstr>PCS 73</vt:lpstr>
      <vt:lpstr>PCS 74</vt:lpstr>
      <vt:lpstr>PCS 81</vt:lpstr>
      <vt:lpstr>PCS 82</vt:lpstr>
      <vt:lpstr>PCS 84</vt:lpstr>
      <vt:lpstr>PCS 92</vt:lpstr>
      <vt:lpstr>PCS 93</vt:lpstr>
      <vt:lpstr>PCS 94</vt:lpstr>
      <vt:lpstr>PCS 95</vt:lpstr>
      <vt:lpstr>PCS 96</vt:lpstr>
      <vt:lpstr>PCS 97</vt:lpstr>
      <vt:lpstr>PCS 104</vt:lpstr>
      <vt:lpstr>PCS 103</vt:lpstr>
      <vt:lpstr>PCS 108</vt:lpstr>
      <vt:lpstr>PCS 109</vt:lpstr>
      <vt:lpstr>PCS 110</vt:lpstr>
      <vt:lpstr>PCS 112</vt:lpstr>
      <vt:lpstr>PCS 113</vt:lpstr>
      <vt:lpstr>PCS 114</vt:lpstr>
      <vt:lpstr>PCS 116</vt:lpstr>
      <vt:lpstr>PCS 117</vt:lpstr>
      <vt:lpstr>PCS 118</vt:lpstr>
      <vt:lpstr>PCS 119</vt:lpstr>
      <vt:lpstr>PCS 120</vt:lpstr>
      <vt:lpstr>PCS 121</vt:lpstr>
      <vt:lpstr>PCS 122</vt:lpstr>
      <vt:lpstr>PCS 1606</vt:lpstr>
      <vt:lpstr>PCS 2112</vt:lpstr>
      <vt:lpstr>PCS 3809</vt:lpstr>
      <vt:lpstr>'PCS 120'!Print_Area</vt:lpstr>
      <vt:lpstr>'PCS 121'!Print_Area</vt:lpstr>
      <vt:lpstr>'PCS 122'!Print_Area</vt:lpstr>
      <vt:lpstr>'PCS 21'!Print_Area</vt:lpstr>
      <vt:lpstr>'PCS 5'!Print_Area</vt:lpstr>
      <vt:lpstr>'PCS 50'!Print_Area</vt:lpstr>
      <vt:lpstr>'PCS 6'!Print_Area</vt:lpstr>
      <vt:lpstr>'PCS 96'!Print_Area</vt:lpstr>
      <vt:lpstr>Summary!Print_Titles</vt:lpstr>
    </vt:vector>
  </TitlesOfParts>
  <Company>Managesoft Corporation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2022 Count Spreadsheet</dc:title>
  <dc:creator>jansensm</dc:creator>
  <cp:lastModifiedBy>Jillian Scholler</cp:lastModifiedBy>
  <cp:lastPrinted>2023-05-03T17:09:45Z</cp:lastPrinted>
  <dcterms:created xsi:type="dcterms:W3CDTF">2009-03-04T16:42:48Z</dcterms:created>
  <dcterms:modified xsi:type="dcterms:W3CDTF">2023-05-03T17:13:03Z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0x010100AEC42FB92487F443A157514974867485</vt:lpwstr>
  </property>
</Properties>
</file>